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a\Desktop\Приложения\"/>
    </mc:Choice>
  </mc:AlternateContent>
  <bookViews>
    <workbookView xWindow="0" yWindow="0" windowWidth="14370" windowHeight="7230"/>
  </bookViews>
  <sheets>
    <sheet name="Лист1" sheetId="1" r:id="rId1"/>
  </sheets>
  <definedNames>
    <definedName name="_xlnm.Print_Titles" localSheetId="0">Лист1!$6:$9</definedName>
    <definedName name="_xlnm.Print_Area" localSheetId="0">Лист1!$A$1:$G$84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B10" i="1"/>
  <c r="C15" i="1"/>
  <c r="D15" i="1"/>
  <c r="E15" i="1"/>
  <c r="B15" i="1"/>
  <c r="B25" i="1"/>
  <c r="B28" i="1"/>
  <c r="B31" i="1"/>
  <c r="B43" i="1"/>
  <c r="B46" i="1"/>
  <c r="B49" i="1"/>
  <c r="B58" i="1"/>
  <c r="B65" i="1"/>
  <c r="B68" i="1"/>
  <c r="G51" i="1"/>
  <c r="F51" i="1"/>
  <c r="G45" i="1"/>
  <c r="F45" i="1"/>
  <c r="C46" i="1"/>
  <c r="D46" i="1"/>
  <c r="E46" i="1"/>
  <c r="F46" i="1"/>
  <c r="F48" i="1"/>
  <c r="G48" i="1"/>
  <c r="B52" i="1"/>
  <c r="C52" i="1"/>
  <c r="F52" i="1" s="1"/>
  <c r="D52" i="1"/>
  <c r="E52" i="1"/>
  <c r="G30" i="1"/>
  <c r="E28" i="1"/>
  <c r="D28" i="1"/>
  <c r="C28" i="1"/>
  <c r="G27" i="1"/>
  <c r="E25" i="1"/>
  <c r="D25" i="1"/>
  <c r="C25" i="1"/>
  <c r="G15" i="1" l="1"/>
  <c r="G46" i="1"/>
  <c r="F15" i="1"/>
  <c r="G52" i="1"/>
  <c r="G49" i="1"/>
  <c r="F49" i="1"/>
  <c r="F43" i="1"/>
  <c r="F25" i="1"/>
  <c r="G43" i="1"/>
  <c r="F28" i="1"/>
  <c r="G28" i="1"/>
  <c r="G25" i="1"/>
  <c r="C58" i="1" l="1"/>
  <c r="C78" i="1"/>
  <c r="C55" i="1"/>
  <c r="C38" i="1"/>
  <c r="E38" i="1"/>
  <c r="D38" i="1"/>
  <c r="E34" i="1"/>
  <c r="D34" i="1"/>
  <c r="C34" i="1"/>
  <c r="D22" i="1"/>
  <c r="C22" i="1"/>
  <c r="E19" i="1"/>
  <c r="D19" i="1"/>
  <c r="C19" i="1"/>
  <c r="B62" i="1"/>
  <c r="C62" i="1"/>
  <c r="D62" i="1"/>
  <c r="E62" i="1"/>
  <c r="F64" i="1"/>
  <c r="G64" i="1"/>
  <c r="F62" i="1" l="1"/>
  <c r="G62" i="1"/>
  <c r="G83" i="1"/>
  <c r="F83" i="1"/>
  <c r="G82" i="1"/>
  <c r="F82" i="1"/>
  <c r="F81" i="1"/>
  <c r="G80" i="1"/>
  <c r="F80" i="1"/>
  <c r="F77" i="1"/>
  <c r="G74" i="1"/>
  <c r="F74" i="1"/>
  <c r="F71" i="1"/>
  <c r="G70" i="1"/>
  <c r="F70" i="1"/>
  <c r="F67" i="1"/>
  <c r="F60" i="1"/>
  <c r="G57" i="1"/>
  <c r="F57" i="1"/>
  <c r="G54" i="1"/>
  <c r="F54" i="1"/>
  <c r="G42" i="1"/>
  <c r="F42" i="1"/>
  <c r="G41" i="1"/>
  <c r="F41" i="1"/>
  <c r="G40" i="1"/>
  <c r="F40" i="1"/>
  <c r="G37" i="1"/>
  <c r="F37" i="1"/>
  <c r="G36" i="1"/>
  <c r="F36" i="1"/>
  <c r="G33" i="1"/>
  <c r="F33" i="1"/>
  <c r="G24" i="1"/>
  <c r="F24" i="1"/>
  <c r="G21" i="1"/>
  <c r="F21" i="1"/>
  <c r="G18" i="1"/>
  <c r="F18" i="1"/>
  <c r="G17" i="1"/>
  <c r="F17" i="1"/>
  <c r="G13" i="1"/>
  <c r="F13" i="1"/>
  <c r="G12" i="1"/>
  <c r="F12" i="1"/>
  <c r="G10" i="1" l="1"/>
  <c r="D55" i="1"/>
  <c r="E55" i="1"/>
  <c r="E22" i="1"/>
  <c r="C65" i="1"/>
  <c r="C68" i="1"/>
  <c r="C72" i="1"/>
  <c r="C75" i="1"/>
  <c r="C31" i="1"/>
  <c r="B75" i="1"/>
  <c r="D75" i="1"/>
  <c r="E75" i="1"/>
  <c r="D68" i="1"/>
  <c r="E68" i="1"/>
  <c r="C84" i="1" l="1"/>
  <c r="F75" i="1"/>
  <c r="F10" i="1"/>
  <c r="B78" i="1"/>
  <c r="F78" i="1" s="1"/>
  <c r="E65" i="1"/>
  <c r="D65" i="1"/>
  <c r="E58" i="1"/>
  <c r="D58" i="1"/>
  <c r="F65" i="1"/>
  <c r="F58" i="1"/>
  <c r="B72" i="1"/>
  <c r="F72" i="1" s="1"/>
  <c r="B55" i="1"/>
  <c r="G55" i="1" s="1"/>
  <c r="B38" i="1"/>
  <c r="G38" i="1" s="1"/>
  <c r="B34" i="1"/>
  <c r="G34" i="1" s="1"/>
  <c r="G31" i="1"/>
  <c r="B22" i="1"/>
  <c r="G22" i="1" s="1"/>
  <c r="B19" i="1"/>
  <c r="E31" i="1"/>
  <c r="D31" i="1"/>
  <c r="E78" i="1"/>
  <c r="E72" i="1"/>
  <c r="D78" i="1"/>
  <c r="D72" i="1"/>
  <c r="B84" i="1" l="1"/>
  <c r="E84" i="1"/>
  <c r="D84" i="1"/>
  <c r="G68" i="1"/>
  <c r="G19" i="1"/>
  <c r="G72" i="1"/>
  <c r="F34" i="1"/>
  <c r="F55" i="1"/>
  <c r="F22" i="1"/>
  <c r="G78" i="1"/>
  <c r="F68" i="1"/>
  <c r="F38" i="1"/>
  <c r="F31" i="1"/>
  <c r="F19" i="1"/>
  <c r="F84" i="1" l="1"/>
  <c r="G84" i="1"/>
</calcChain>
</file>

<file path=xl/sharedStrings.xml><?xml version="1.0" encoding="utf-8"?>
<sst xmlns="http://schemas.openxmlformats.org/spreadsheetml/2006/main" count="100" uniqueCount="46">
  <si>
    <t>Наименование</t>
  </si>
  <si>
    <t>2018 год</t>
  </si>
  <si>
    <t>2019 год</t>
  </si>
  <si>
    <t>%</t>
  </si>
  <si>
    <t>в том числе:</t>
  </si>
  <si>
    <t>дотации</t>
  </si>
  <si>
    <t>субсидии</t>
  </si>
  <si>
    <t>субвенции</t>
  </si>
  <si>
    <t>иные межбюджетные трансферты</t>
  </si>
  <si>
    <t>01"Управление финансами", всего</t>
  </si>
  <si>
    <t>04"Содействие занятости", всего</t>
  </si>
  <si>
    <t>05"Развитие сельского хозяйства", всего</t>
  </si>
  <si>
    <t>13"Развитие транспортной системы", всего</t>
  </si>
  <si>
    <t>14"Развитие образования", всего</t>
  </si>
  <si>
    <t>20"Устойчивое развитие села", всего</t>
  </si>
  <si>
    <t>27"Развитие жкх", всего</t>
  </si>
  <si>
    <t>28"Переселение граждан из ветхого жилья", всего</t>
  </si>
  <si>
    <t>88 Непрограммная деятельность, всего</t>
  </si>
  <si>
    <t>12"Развитие территорий и жилищная политика", всего</t>
  </si>
  <si>
    <t>ИТОГО</t>
  </si>
  <si>
    <t>прирост/снижение</t>
  </si>
  <si>
    <t>17"Социальная поддержка граждан", всего</t>
  </si>
  <si>
    <t>19"Совершенствование гос. управления", всего</t>
  </si>
  <si>
    <t>24"Доступная среда", всего</t>
  </si>
  <si>
    <t>26"Обеспечение градостроительной деятельности", всего</t>
  </si>
  <si>
    <t>6 (3-2)</t>
  </si>
  <si>
    <t>7 (3/2)</t>
  </si>
  <si>
    <t xml:space="preserve">сумма </t>
  </si>
  <si>
    <t>21"Соц-экономическое развитие АБО", всего</t>
  </si>
  <si>
    <t>предлагается проектом закона</t>
  </si>
  <si>
    <t>тыс. рублей</t>
  </si>
  <si>
    <t>2020 год</t>
  </si>
  <si>
    <t>29 "Формирование современной городской среды (2018-2022 годы)"</t>
  </si>
  <si>
    <t>х</t>
  </si>
  <si>
    <t>уточненные назначения</t>
  </si>
  <si>
    <t>Распределение межбюджетных трансфертов муниципальным образованиям Забайкальского края, предусмотренных на реализацию мероприятий государственных программ Забайкальского края и непрограммных мероприятий в 2018-2021 годах</t>
  </si>
  <si>
    <t>2021 год</t>
  </si>
  <si>
    <t>08"Охрана окружающей среды", всего</t>
  </si>
  <si>
    <t>10"Управление государственной собственностью Забайкальского края (2014–2020 годы)", всего</t>
  </si>
  <si>
    <t>15"Развитие культуры в Забайкальском крае (2014–2020 годы)", всего</t>
  </si>
  <si>
    <t>18"Развитие физической культуры и спорта в Забайкальском крае", всего</t>
  </si>
  <si>
    <t>субсидия</t>
  </si>
  <si>
    <t>03"Содействие занятости", всего</t>
  </si>
  <si>
    <t>к Заключению от 15.11.2018</t>
  </si>
  <si>
    <t>№ 116-18/КФ-З-КСП</t>
  </si>
  <si>
    <t>Приложение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</si>
</sst>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0.0_ ;[Red]\-0.0\ "/>
    <numFmt numFmtId="165" formatCode="#,##0.0_ ;[Red]\-#,##0.0\ "/>
    <numFmt numFmtId="166" formatCode="0.0%"/>
    <numFmt numFmtId="167" formatCode="0.0_ ;\-0.0\ "/>
    <numFmt numFmtId="168" formatCode="_-* #,##0.0\ _₽_-;\-* #,##0.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Border="1"/>
    <xf numFmtId="0" fontId="0" fillId="0" borderId="0" xfId="0" applyBorder="1"/>
    <xf numFmtId="165" fontId="0" fillId="0" borderId="0" xfId="0" applyNumberFormat="1" applyBorder="1"/>
    <xf numFmtId="164" fontId="0" fillId="0" borderId="0" xfId="0" applyNumberFormat="1" applyBorder="1"/>
    <xf numFmtId="0" fontId="2" fillId="0" borderId="1" xfId="0" applyFont="1" applyBorder="1" applyAlignment="1">
      <alignment horizontal="left" vertical="center" wrapText="1"/>
    </xf>
    <xf numFmtId="0" fontId="0" fillId="0" borderId="0" xfId="0" applyFill="1"/>
    <xf numFmtId="165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 applyBorder="1"/>
    <xf numFmtId="166" fontId="0" fillId="0" borderId="0" xfId="1" applyNumberFormat="1" applyFont="1" applyFill="1" applyBorder="1"/>
    <xf numFmtId="0" fontId="0" fillId="2" borderId="0" xfId="0" applyFill="1"/>
    <xf numFmtId="164" fontId="0" fillId="2" borderId="0" xfId="0" applyNumberFormat="1" applyFill="1" applyBorder="1"/>
    <xf numFmtId="43" fontId="0" fillId="2" borderId="0" xfId="2" applyFont="1" applyFill="1" applyBorder="1"/>
    <xf numFmtId="0" fontId="1" fillId="2" borderId="1" xfId="0" applyFont="1" applyFill="1" applyBorder="1" applyAlignment="1">
      <alignment horizontal="center" vertical="center" wrapText="1"/>
    </xf>
    <xf numFmtId="165" fontId="0" fillId="2" borderId="0" xfId="0" applyNumberFormat="1" applyFill="1" applyBorder="1"/>
    <xf numFmtId="0" fontId="0" fillId="2" borderId="0" xfId="0" applyFill="1" applyBorder="1"/>
    <xf numFmtId="167" fontId="1" fillId="2" borderId="0" xfId="0" applyNumberFormat="1" applyFont="1" applyFill="1" applyBorder="1"/>
    <xf numFmtId="167" fontId="1" fillId="0" borderId="0" xfId="0" applyNumberFormat="1" applyFont="1" applyFill="1" applyBorder="1"/>
    <xf numFmtId="167" fontId="1" fillId="0" borderId="0" xfId="0" applyNumberFormat="1" applyFont="1" applyBorder="1"/>
    <xf numFmtId="165" fontId="0" fillId="0" borderId="0" xfId="0" applyNumberFormat="1" applyBorder="1" applyAlignment="1"/>
    <xf numFmtId="164" fontId="0" fillId="0" borderId="0" xfId="0" applyNumberFormat="1" applyBorder="1" applyAlignment="1"/>
    <xf numFmtId="0" fontId="0" fillId="0" borderId="0" xfId="0" applyBorder="1" applyAlignment="1"/>
    <xf numFmtId="0" fontId="0" fillId="0" borderId="0" xfId="0" applyAlignment="1"/>
    <xf numFmtId="165" fontId="1" fillId="0" borderId="0" xfId="0" applyNumberFormat="1" applyFont="1" applyBorder="1" applyAlignment="1">
      <alignment horizontal="right"/>
    </xf>
    <xf numFmtId="165" fontId="0" fillId="0" borderId="0" xfId="0" applyNumberFormat="1" applyFill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/>
    </xf>
    <xf numFmtId="167" fontId="4" fillId="0" borderId="1" xfId="0" applyNumberFormat="1" applyFont="1" applyFill="1" applyBorder="1" applyAlignment="1">
      <alignment horizontal="center"/>
    </xf>
    <xf numFmtId="167" fontId="0" fillId="2" borderId="0" xfId="0" applyNumberFormat="1" applyFill="1"/>
    <xf numFmtId="168" fontId="0" fillId="2" borderId="0" xfId="2" applyNumberFormat="1" applyFont="1" applyFill="1"/>
    <xf numFmtId="166" fontId="0" fillId="0" borderId="0" xfId="1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7" fontId="8" fillId="2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7" fontId="9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167" fontId="6" fillId="2" borderId="1" xfId="0" applyNumberFormat="1" applyFont="1" applyFill="1" applyBorder="1" applyAlignment="1">
      <alignment horizontal="center"/>
    </xf>
    <xf numFmtId="167" fontId="8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8"/>
  <sheetViews>
    <sheetView tabSelected="1" zoomScaleNormal="100" workbookViewId="0">
      <selection activeCell="A4" sqref="A4:G4"/>
    </sheetView>
  </sheetViews>
  <sheetFormatPr defaultRowHeight="15" x14ac:dyDescent="0.25"/>
  <cols>
    <col min="1" max="1" width="27.140625" customWidth="1"/>
    <col min="2" max="2" width="14.42578125" style="11" customWidth="1"/>
    <col min="3" max="3" width="16.5703125" style="6" bestFit="1" customWidth="1"/>
    <col min="4" max="5" width="14.85546875" customWidth="1"/>
    <col min="6" max="6" width="13.28515625" customWidth="1"/>
    <col min="7" max="7" width="13" style="23" customWidth="1"/>
  </cols>
  <sheetData>
    <row r="1" spans="1:7" ht="12.75" customHeight="1" x14ac:dyDescent="0.25">
      <c r="A1" s="11"/>
      <c r="C1" s="11"/>
      <c r="D1" s="11"/>
      <c r="E1" s="49" t="s">
        <v>45</v>
      </c>
      <c r="F1" s="49"/>
      <c r="G1" s="49"/>
    </row>
    <row r="2" spans="1:7" ht="14.25" customHeight="1" x14ac:dyDescent="0.25">
      <c r="A2" s="11"/>
      <c r="C2" s="11"/>
      <c r="D2" s="11"/>
      <c r="E2" s="49" t="s">
        <v>43</v>
      </c>
      <c r="F2" s="49"/>
      <c r="G2" s="49"/>
    </row>
    <row r="3" spans="1:7" ht="12.75" customHeight="1" x14ac:dyDescent="0.25">
      <c r="A3" s="11"/>
      <c r="C3" s="11"/>
      <c r="D3" s="11"/>
      <c r="E3" s="49" t="s">
        <v>44</v>
      </c>
      <c r="F3" s="49"/>
      <c r="G3" s="49"/>
    </row>
    <row r="4" spans="1:7" ht="55.5" customHeight="1" x14ac:dyDescent="0.25">
      <c r="A4" s="50" t="s">
        <v>35</v>
      </c>
      <c r="B4" s="50"/>
      <c r="C4" s="50"/>
      <c r="D4" s="50"/>
      <c r="E4" s="50"/>
      <c r="F4" s="50"/>
      <c r="G4" s="50"/>
    </row>
    <row r="5" spans="1:7" x14ac:dyDescent="0.25">
      <c r="A5" s="51" t="s">
        <v>30</v>
      </c>
      <c r="B5" s="52"/>
      <c r="C5" s="52"/>
      <c r="D5" s="52"/>
      <c r="E5" s="52"/>
      <c r="F5" s="52"/>
      <c r="G5" s="52"/>
    </row>
    <row r="6" spans="1:7" ht="13.5" customHeight="1" x14ac:dyDescent="0.25">
      <c r="A6" s="53" t="s">
        <v>0</v>
      </c>
      <c r="B6" s="53" t="s">
        <v>1</v>
      </c>
      <c r="C6" s="53" t="s">
        <v>2</v>
      </c>
      <c r="D6" s="53" t="s">
        <v>31</v>
      </c>
      <c r="E6" s="53" t="s">
        <v>36</v>
      </c>
      <c r="F6" s="53" t="s">
        <v>20</v>
      </c>
      <c r="G6" s="53"/>
    </row>
    <row r="7" spans="1:7" ht="9" customHeight="1" x14ac:dyDescent="0.25">
      <c r="A7" s="53"/>
      <c r="B7" s="53"/>
      <c r="C7" s="53"/>
      <c r="D7" s="53"/>
      <c r="E7" s="53"/>
      <c r="F7" s="53"/>
      <c r="G7" s="53"/>
    </row>
    <row r="8" spans="1:7" ht="28.5" x14ac:dyDescent="0.25">
      <c r="A8" s="53"/>
      <c r="B8" s="32" t="s">
        <v>34</v>
      </c>
      <c r="C8" s="53" t="s">
        <v>29</v>
      </c>
      <c r="D8" s="53"/>
      <c r="E8" s="53"/>
      <c r="F8" s="32" t="s">
        <v>27</v>
      </c>
      <c r="G8" s="32" t="s">
        <v>3</v>
      </c>
    </row>
    <row r="9" spans="1:7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 t="s">
        <v>25</v>
      </c>
      <c r="G9" s="14" t="s">
        <v>26</v>
      </c>
    </row>
    <row r="10" spans="1:7" ht="30.75" customHeight="1" x14ac:dyDescent="0.25">
      <c r="A10" s="33" t="s">
        <v>9</v>
      </c>
      <c r="B10" s="34">
        <f>SUM(B12:B14)</f>
        <v>7289879.5</v>
      </c>
      <c r="C10" s="34">
        <f t="shared" ref="C10:E10" si="0">SUM(C12:C14)</f>
        <v>4872674.5</v>
      </c>
      <c r="D10" s="34">
        <f t="shared" si="0"/>
        <v>4787115.7</v>
      </c>
      <c r="E10" s="34">
        <f t="shared" si="0"/>
        <v>4571016.3</v>
      </c>
      <c r="F10" s="35">
        <f>C10-B10</f>
        <v>-2417205</v>
      </c>
      <c r="G10" s="36">
        <f t="shared" ref="G10:G80" si="1">C10/B10*100</f>
        <v>66.841632978981337</v>
      </c>
    </row>
    <row r="11" spans="1:7" x14ac:dyDescent="0.25">
      <c r="A11" s="37" t="s">
        <v>4</v>
      </c>
      <c r="B11" s="38"/>
      <c r="C11" s="39"/>
      <c r="D11" s="40"/>
      <c r="E11" s="40"/>
      <c r="F11" s="35"/>
      <c r="G11" s="36"/>
    </row>
    <row r="12" spans="1:7" x14ac:dyDescent="0.25">
      <c r="A12" s="41" t="s">
        <v>5</v>
      </c>
      <c r="B12" s="38">
        <v>3672563.2</v>
      </c>
      <c r="C12" s="39">
        <v>4622946.5</v>
      </c>
      <c r="D12" s="40">
        <v>4538708.2</v>
      </c>
      <c r="E12" s="40">
        <v>4465676.5</v>
      </c>
      <c r="F12" s="35">
        <f t="shared" ref="F12:F80" si="2">C12-B12</f>
        <v>950383.29999999981</v>
      </c>
      <c r="G12" s="36">
        <f t="shared" si="1"/>
        <v>125.87792907144524</v>
      </c>
    </row>
    <row r="13" spans="1:7" s="11" customFormat="1" x14ac:dyDescent="0.25">
      <c r="A13" s="42" t="s">
        <v>6</v>
      </c>
      <c r="B13" s="38">
        <v>3509287.8</v>
      </c>
      <c r="C13" s="38">
        <v>143000</v>
      </c>
      <c r="D13" s="38">
        <v>143000</v>
      </c>
      <c r="E13" s="38"/>
      <c r="F13" s="43">
        <f t="shared" si="2"/>
        <v>-3366287.8</v>
      </c>
      <c r="G13" s="44">
        <f t="shared" si="1"/>
        <v>4.0749008958455901</v>
      </c>
    </row>
    <row r="14" spans="1:7" s="11" customFormat="1" x14ac:dyDescent="0.25">
      <c r="A14" s="42" t="s">
        <v>7</v>
      </c>
      <c r="B14" s="38">
        <v>108028.5</v>
      </c>
      <c r="C14" s="38">
        <v>106728</v>
      </c>
      <c r="D14" s="38">
        <v>105407.5</v>
      </c>
      <c r="E14" s="38">
        <v>105339.8</v>
      </c>
      <c r="F14" s="43"/>
      <c r="G14" s="44"/>
    </row>
    <row r="15" spans="1:7" s="11" customFormat="1" ht="28.5" customHeight="1" x14ac:dyDescent="0.25">
      <c r="A15" s="45" t="s">
        <v>42</v>
      </c>
      <c r="B15" s="43">
        <f>B17</f>
        <v>7794.2</v>
      </c>
      <c r="C15" s="43">
        <f t="shared" ref="C15:E15" si="3">C17</f>
        <v>0</v>
      </c>
      <c r="D15" s="43">
        <f t="shared" si="3"/>
        <v>0</v>
      </c>
      <c r="E15" s="43">
        <f t="shared" si="3"/>
        <v>0</v>
      </c>
      <c r="F15" s="43">
        <f t="shared" ref="F15" si="4">C15-B15</f>
        <v>-7794.2</v>
      </c>
      <c r="G15" s="44">
        <f t="shared" ref="G15" si="5">C15/B15*100</f>
        <v>0</v>
      </c>
    </row>
    <row r="16" spans="1:7" s="11" customFormat="1" x14ac:dyDescent="0.25">
      <c r="A16" s="46" t="s">
        <v>4</v>
      </c>
      <c r="B16" s="47"/>
      <c r="C16" s="47"/>
      <c r="D16" s="47"/>
      <c r="E16" s="47"/>
      <c r="F16" s="43"/>
      <c r="G16" s="44"/>
    </row>
    <row r="17" spans="1:7" s="11" customFormat="1" x14ac:dyDescent="0.25">
      <c r="A17" s="42" t="s">
        <v>6</v>
      </c>
      <c r="B17" s="38">
        <v>7794.2</v>
      </c>
      <c r="C17" s="38"/>
      <c r="D17" s="38"/>
      <c r="E17" s="38"/>
      <c r="F17" s="43">
        <f t="shared" si="2"/>
        <v>-7794.2</v>
      </c>
      <c r="G17" s="44">
        <f t="shared" si="1"/>
        <v>0</v>
      </c>
    </row>
    <row r="18" spans="1:7" s="11" customFormat="1" x14ac:dyDescent="0.25">
      <c r="A18" s="42" t="s">
        <v>7</v>
      </c>
      <c r="B18" s="38"/>
      <c r="C18" s="38">
        <v>0</v>
      </c>
      <c r="D18" s="38">
        <v>0</v>
      </c>
      <c r="E18" s="38">
        <v>0</v>
      </c>
      <c r="F18" s="43">
        <f t="shared" si="2"/>
        <v>0</v>
      </c>
      <c r="G18" s="44" t="e">
        <f t="shared" si="1"/>
        <v>#DIV/0!</v>
      </c>
    </row>
    <row r="19" spans="1:7" s="11" customFormat="1" ht="28.5" customHeight="1" x14ac:dyDescent="0.25">
      <c r="A19" s="45" t="s">
        <v>10</v>
      </c>
      <c r="B19" s="43">
        <f>SUM(B21)</f>
        <v>11974.4</v>
      </c>
      <c r="C19" s="43">
        <f>SUM(C21)</f>
        <v>11083</v>
      </c>
      <c r="D19" s="43">
        <f>SUM(D21)</f>
        <v>8775.7999999999993</v>
      </c>
      <c r="E19" s="43">
        <f>SUM(E21)</f>
        <v>8657</v>
      </c>
      <c r="F19" s="43">
        <f t="shared" si="2"/>
        <v>-891.39999999999964</v>
      </c>
      <c r="G19" s="44">
        <f t="shared" si="1"/>
        <v>92.555785676109039</v>
      </c>
    </row>
    <row r="20" spans="1:7" s="11" customFormat="1" x14ac:dyDescent="0.25">
      <c r="A20" s="46" t="s">
        <v>4</v>
      </c>
      <c r="B20" s="47"/>
      <c r="C20" s="47"/>
      <c r="D20" s="47"/>
      <c r="E20" s="47"/>
      <c r="F20" s="43"/>
      <c r="G20" s="44"/>
    </row>
    <row r="21" spans="1:7" s="11" customFormat="1" x14ac:dyDescent="0.25">
      <c r="A21" s="42" t="s">
        <v>7</v>
      </c>
      <c r="B21" s="47">
        <v>11974.4</v>
      </c>
      <c r="C21" s="47">
        <v>11083</v>
      </c>
      <c r="D21" s="47">
        <v>8775.7999999999993</v>
      </c>
      <c r="E21" s="47">
        <v>8657</v>
      </c>
      <c r="F21" s="43">
        <f t="shared" si="2"/>
        <v>-891.39999999999964</v>
      </c>
      <c r="G21" s="44">
        <f t="shared" si="1"/>
        <v>92.555785676109039</v>
      </c>
    </row>
    <row r="22" spans="1:7" s="11" customFormat="1" ht="28.5" x14ac:dyDescent="0.25">
      <c r="A22" s="45" t="s">
        <v>11</v>
      </c>
      <c r="B22" s="43">
        <f>SUM(B24)</f>
        <v>7637.1</v>
      </c>
      <c r="C22" s="43">
        <f>SUM(C24)</f>
        <v>7571</v>
      </c>
      <c r="D22" s="43">
        <f>SUM(D24)</f>
        <v>5271</v>
      </c>
      <c r="E22" s="43">
        <f>SUM(E24)</f>
        <v>4980</v>
      </c>
      <c r="F22" s="43">
        <f t="shared" si="2"/>
        <v>-66.100000000000364</v>
      </c>
      <c r="G22" s="44">
        <f t="shared" si="1"/>
        <v>99.134488221969065</v>
      </c>
    </row>
    <row r="23" spans="1:7" s="11" customFormat="1" ht="15.75" customHeight="1" x14ac:dyDescent="0.25">
      <c r="A23" s="46" t="s">
        <v>4</v>
      </c>
      <c r="B23" s="47"/>
      <c r="C23" s="47"/>
      <c r="D23" s="47"/>
      <c r="E23" s="47"/>
      <c r="F23" s="43"/>
      <c r="G23" s="44"/>
    </row>
    <row r="24" spans="1:7" s="11" customFormat="1" x14ac:dyDescent="0.25">
      <c r="A24" s="42" t="s">
        <v>7</v>
      </c>
      <c r="B24" s="47">
        <v>7637.1</v>
      </c>
      <c r="C24" s="47">
        <v>7571</v>
      </c>
      <c r="D24" s="47">
        <v>5271</v>
      </c>
      <c r="E24" s="47">
        <v>4980</v>
      </c>
      <c r="F24" s="43">
        <f>C24-B24</f>
        <v>-66.100000000000364</v>
      </c>
      <c r="G24" s="44">
        <f>C24/B24*100</f>
        <v>99.134488221969065</v>
      </c>
    </row>
    <row r="25" spans="1:7" s="11" customFormat="1" ht="26.25" customHeight="1" x14ac:dyDescent="0.25">
      <c r="A25" s="45" t="s">
        <v>37</v>
      </c>
      <c r="B25" s="43">
        <f>SUM(B27)</f>
        <v>7975</v>
      </c>
      <c r="C25" s="43">
        <f>SUM(C27)</f>
        <v>0</v>
      </c>
      <c r="D25" s="43">
        <f>SUM(D27)</f>
        <v>0</v>
      </c>
      <c r="E25" s="43">
        <f>SUM(E27)</f>
        <v>0</v>
      </c>
      <c r="F25" s="43">
        <f>C25-B25</f>
        <v>-7975</v>
      </c>
      <c r="G25" s="44">
        <f>C25/B25*100</f>
        <v>0</v>
      </c>
    </row>
    <row r="26" spans="1:7" s="11" customFormat="1" x14ac:dyDescent="0.25">
      <c r="A26" s="46" t="s">
        <v>4</v>
      </c>
      <c r="B26" s="47"/>
      <c r="C26" s="47"/>
      <c r="D26" s="47"/>
      <c r="E26" s="47"/>
      <c r="F26" s="43"/>
      <c r="G26" s="44"/>
    </row>
    <row r="27" spans="1:7" s="11" customFormat="1" ht="14.25" customHeight="1" x14ac:dyDescent="0.25">
      <c r="A27" s="42" t="s">
        <v>6</v>
      </c>
      <c r="B27" s="47">
        <v>7975</v>
      </c>
      <c r="C27" s="47">
        <v>0</v>
      </c>
      <c r="D27" s="47">
        <v>0</v>
      </c>
      <c r="E27" s="47">
        <v>0</v>
      </c>
      <c r="F27" s="43">
        <v>0</v>
      </c>
      <c r="G27" s="44">
        <f>C27/B27*100</f>
        <v>0</v>
      </c>
    </row>
    <row r="28" spans="1:7" s="11" customFormat="1" ht="54" customHeight="1" x14ac:dyDescent="0.25">
      <c r="A28" s="45" t="s">
        <v>38</v>
      </c>
      <c r="B28" s="43">
        <f>SUM(B30)</f>
        <v>127.2</v>
      </c>
      <c r="C28" s="43">
        <f>SUM(C30)</f>
        <v>0</v>
      </c>
      <c r="D28" s="43">
        <f>SUM(D30)</f>
        <v>0</v>
      </c>
      <c r="E28" s="43">
        <f>SUM(E30)</f>
        <v>0</v>
      </c>
      <c r="F28" s="43">
        <f>C28-B28</f>
        <v>-127.2</v>
      </c>
      <c r="G28" s="44">
        <f>C28/B28*100</f>
        <v>0</v>
      </c>
    </row>
    <row r="29" spans="1:7" s="11" customFormat="1" x14ac:dyDescent="0.25">
      <c r="A29" s="46" t="s">
        <v>4</v>
      </c>
      <c r="B29" s="47"/>
      <c r="C29" s="47"/>
      <c r="D29" s="47"/>
      <c r="E29" s="47"/>
      <c r="F29" s="43"/>
      <c r="G29" s="44"/>
    </row>
    <row r="30" spans="1:7" s="11" customFormat="1" ht="14.25" customHeight="1" x14ac:dyDescent="0.25">
      <c r="A30" s="42" t="s">
        <v>6</v>
      </c>
      <c r="B30" s="47">
        <v>127.2</v>
      </c>
      <c r="C30" s="47">
        <v>0</v>
      </c>
      <c r="D30" s="47">
        <v>0</v>
      </c>
      <c r="E30" s="47">
        <v>0</v>
      </c>
      <c r="F30" s="43">
        <v>0</v>
      </c>
      <c r="G30" s="44">
        <f>C30/B30*100</f>
        <v>0</v>
      </c>
    </row>
    <row r="31" spans="1:7" s="11" customFormat="1" ht="26.25" customHeight="1" x14ac:dyDescent="0.25">
      <c r="A31" s="45" t="s">
        <v>18</v>
      </c>
      <c r="B31" s="43">
        <f>SUM(B33)</f>
        <v>58018.3</v>
      </c>
      <c r="C31" s="43">
        <f>SUM(C33)</f>
        <v>81009.399999999994</v>
      </c>
      <c r="D31" s="43">
        <f>SUM(D33)</f>
        <v>39549.300000000003</v>
      </c>
      <c r="E31" s="43">
        <f>SUM(E33)</f>
        <v>39014.199999999997</v>
      </c>
      <c r="F31" s="43">
        <f>C31-B31</f>
        <v>22991.099999999991</v>
      </c>
      <c r="G31" s="44">
        <f>C31/B31*100</f>
        <v>139.62732448210303</v>
      </c>
    </row>
    <row r="32" spans="1:7" s="11" customFormat="1" x14ac:dyDescent="0.25">
      <c r="A32" s="46" t="s">
        <v>4</v>
      </c>
      <c r="B32" s="47"/>
      <c r="C32" s="47"/>
      <c r="D32" s="47"/>
      <c r="E32" s="47"/>
      <c r="F32" s="43"/>
      <c r="G32" s="44"/>
    </row>
    <row r="33" spans="1:7" s="11" customFormat="1" ht="14.25" customHeight="1" x14ac:dyDescent="0.25">
      <c r="A33" s="42" t="s">
        <v>6</v>
      </c>
      <c r="B33" s="47">
        <v>58018.3</v>
      </c>
      <c r="C33" s="47">
        <v>81009.399999999994</v>
      </c>
      <c r="D33" s="47">
        <v>39549.300000000003</v>
      </c>
      <c r="E33" s="47">
        <v>39014.199999999997</v>
      </c>
      <c r="F33" s="43">
        <f>C33-B33</f>
        <v>22991.099999999991</v>
      </c>
      <c r="G33" s="44">
        <f>C33/B33*100</f>
        <v>139.62732448210303</v>
      </c>
    </row>
    <row r="34" spans="1:7" s="11" customFormat="1" ht="42.75" x14ac:dyDescent="0.25">
      <c r="A34" s="45" t="s">
        <v>12</v>
      </c>
      <c r="B34" s="43">
        <f>SUM(B36:B37)</f>
        <v>567954</v>
      </c>
      <c r="C34" s="43">
        <f>SUM(C36:C37)</f>
        <v>473497.3</v>
      </c>
      <c r="D34" s="43">
        <f>SUM(D36:D37)</f>
        <v>522195.1</v>
      </c>
      <c r="E34" s="43">
        <f>SUM(E36:E37)</f>
        <v>497360.1</v>
      </c>
      <c r="F34" s="43">
        <f t="shared" si="2"/>
        <v>-94456.700000000012</v>
      </c>
      <c r="G34" s="44">
        <f t="shared" si="1"/>
        <v>83.368952415160379</v>
      </c>
    </row>
    <row r="35" spans="1:7" s="11" customFormat="1" x14ac:dyDescent="0.25">
      <c r="A35" s="46" t="s">
        <v>4</v>
      </c>
      <c r="B35" s="47"/>
      <c r="C35" s="47"/>
      <c r="D35" s="47"/>
      <c r="E35" s="47"/>
      <c r="F35" s="43"/>
      <c r="G35" s="44"/>
    </row>
    <row r="36" spans="1:7" s="11" customFormat="1" x14ac:dyDescent="0.25">
      <c r="A36" s="42" t="s">
        <v>7</v>
      </c>
      <c r="B36" s="47">
        <v>100074.7</v>
      </c>
      <c r="C36" s="47">
        <v>60886</v>
      </c>
      <c r="D36" s="47">
        <v>70076.899999999994</v>
      </c>
      <c r="E36" s="47">
        <v>70076.899999999994</v>
      </c>
      <c r="F36" s="43">
        <f t="shared" si="2"/>
        <v>-39188.699999999997</v>
      </c>
      <c r="G36" s="44">
        <f t="shared" si="1"/>
        <v>60.84055210757564</v>
      </c>
    </row>
    <row r="37" spans="1:7" s="11" customFormat="1" x14ac:dyDescent="0.25">
      <c r="A37" s="42" t="s">
        <v>6</v>
      </c>
      <c r="B37" s="47">
        <v>467879.3</v>
      </c>
      <c r="C37" s="47">
        <v>412611.3</v>
      </c>
      <c r="D37" s="47">
        <v>452118.2</v>
      </c>
      <c r="E37" s="47">
        <v>427283.20000000001</v>
      </c>
      <c r="F37" s="43">
        <f t="shared" si="2"/>
        <v>-55268</v>
      </c>
      <c r="G37" s="44">
        <f t="shared" si="1"/>
        <v>88.187551789532051</v>
      </c>
    </row>
    <row r="38" spans="1:7" s="11" customFormat="1" ht="28.5" x14ac:dyDescent="0.25">
      <c r="A38" s="45" t="s">
        <v>13</v>
      </c>
      <c r="B38" s="43">
        <f>SUM(B40:B41)</f>
        <v>11156521.800000001</v>
      </c>
      <c r="C38" s="43">
        <f>SUM(C40:C41)</f>
        <v>9249334</v>
      </c>
      <c r="D38" s="43">
        <f>SUM(D40:D41)</f>
        <v>7316097.1999999993</v>
      </c>
      <c r="E38" s="43">
        <f>SUM(E40:E41)</f>
        <v>7217125.4000000004</v>
      </c>
      <c r="F38" s="43">
        <f t="shared" si="2"/>
        <v>-1907187.8000000007</v>
      </c>
      <c r="G38" s="44">
        <f t="shared" si="1"/>
        <v>82.905175697321724</v>
      </c>
    </row>
    <row r="39" spans="1:7" s="11" customFormat="1" x14ac:dyDescent="0.25">
      <c r="A39" s="46" t="s">
        <v>4</v>
      </c>
      <c r="B39" s="47"/>
      <c r="C39" s="47"/>
      <c r="D39" s="47"/>
      <c r="E39" s="47"/>
      <c r="F39" s="43"/>
      <c r="G39" s="44"/>
    </row>
    <row r="40" spans="1:7" s="11" customFormat="1" x14ac:dyDescent="0.25">
      <c r="A40" s="42" t="s">
        <v>7</v>
      </c>
      <c r="B40" s="47">
        <v>10195818.4</v>
      </c>
      <c r="C40" s="47">
        <v>9220219</v>
      </c>
      <c r="D40" s="47">
        <v>7293067.5999999996</v>
      </c>
      <c r="E40" s="47">
        <v>7194407.4000000004</v>
      </c>
      <c r="F40" s="43">
        <f t="shared" si="2"/>
        <v>-975599.40000000037</v>
      </c>
      <c r="G40" s="44">
        <f t="shared" si="1"/>
        <v>90.431377239908471</v>
      </c>
    </row>
    <row r="41" spans="1:7" s="11" customFormat="1" x14ac:dyDescent="0.25">
      <c r="A41" s="42" t="s">
        <v>6</v>
      </c>
      <c r="B41" s="47">
        <v>960703.4</v>
      </c>
      <c r="C41" s="47">
        <v>29115</v>
      </c>
      <c r="D41" s="47">
        <v>23029.599999999999</v>
      </c>
      <c r="E41" s="47">
        <v>22718</v>
      </c>
      <c r="F41" s="43">
        <f t="shared" si="2"/>
        <v>-931588.4</v>
      </c>
      <c r="G41" s="44">
        <f t="shared" si="1"/>
        <v>3.030591960015963</v>
      </c>
    </row>
    <row r="42" spans="1:7" s="11" customFormat="1" ht="30" hidden="1" x14ac:dyDescent="0.25">
      <c r="A42" s="42" t="s">
        <v>8</v>
      </c>
      <c r="B42" s="47"/>
      <c r="C42" s="47">
        <v>0</v>
      </c>
      <c r="D42" s="47">
        <v>0</v>
      </c>
      <c r="E42" s="47">
        <v>0</v>
      </c>
      <c r="F42" s="43">
        <f t="shared" si="2"/>
        <v>0</v>
      </c>
      <c r="G42" s="44" t="e">
        <f t="shared" si="1"/>
        <v>#DIV/0!</v>
      </c>
    </row>
    <row r="43" spans="1:7" s="11" customFormat="1" ht="42.75" x14ac:dyDescent="0.25">
      <c r="A43" s="45" t="s">
        <v>39</v>
      </c>
      <c r="B43" s="43">
        <f>SUM(B45:B45)</f>
        <v>88129.9</v>
      </c>
      <c r="C43" s="43"/>
      <c r="D43" s="43"/>
      <c r="E43" s="43"/>
      <c r="F43" s="43">
        <f t="shared" ref="F43" si="6">C43-B43</f>
        <v>-88129.9</v>
      </c>
      <c r="G43" s="44">
        <f t="shared" ref="G43" si="7">C43/B43*100</f>
        <v>0</v>
      </c>
    </row>
    <row r="44" spans="1:7" s="11" customFormat="1" x14ac:dyDescent="0.25">
      <c r="A44" s="46" t="s">
        <v>4</v>
      </c>
      <c r="B44" s="47"/>
      <c r="C44" s="47"/>
      <c r="D44" s="47"/>
      <c r="E44" s="47"/>
      <c r="F44" s="43"/>
      <c r="G44" s="44"/>
    </row>
    <row r="45" spans="1:7" s="11" customFormat="1" x14ac:dyDescent="0.25">
      <c r="A45" s="42" t="s">
        <v>6</v>
      </c>
      <c r="B45" s="47">
        <v>88129.9</v>
      </c>
      <c r="C45" s="47"/>
      <c r="D45" s="47"/>
      <c r="E45" s="47"/>
      <c r="F45" s="43">
        <f t="shared" ref="F45" si="8">C45-B45</f>
        <v>-88129.9</v>
      </c>
      <c r="G45" s="44">
        <f t="shared" ref="G45" si="9">C45/B45*100</f>
        <v>0</v>
      </c>
    </row>
    <row r="46" spans="1:7" s="11" customFormat="1" ht="42.75" x14ac:dyDescent="0.25">
      <c r="A46" s="45" t="s">
        <v>21</v>
      </c>
      <c r="B46" s="43">
        <f>SUM(B48)</f>
        <v>608644.80000000005</v>
      </c>
      <c r="C46" s="43">
        <f>SUM(C48)</f>
        <v>626020</v>
      </c>
      <c r="D46" s="43">
        <f>SUM(D48)</f>
        <v>495651.1</v>
      </c>
      <c r="E46" s="43">
        <f>SUM(E48)</f>
        <v>488802.1</v>
      </c>
      <c r="F46" s="43">
        <f t="shared" si="2"/>
        <v>17375.199999999953</v>
      </c>
      <c r="G46" s="44">
        <f t="shared" si="1"/>
        <v>102.85473563562853</v>
      </c>
    </row>
    <row r="47" spans="1:7" s="11" customFormat="1" x14ac:dyDescent="0.25">
      <c r="A47" s="46" t="s">
        <v>4</v>
      </c>
      <c r="B47" s="47"/>
      <c r="C47" s="47"/>
      <c r="D47" s="47"/>
      <c r="E47" s="47"/>
      <c r="F47" s="43"/>
      <c r="G47" s="44"/>
    </row>
    <row r="48" spans="1:7" s="11" customFormat="1" x14ac:dyDescent="0.25">
      <c r="A48" s="42" t="s">
        <v>7</v>
      </c>
      <c r="B48" s="47">
        <v>608644.80000000005</v>
      </c>
      <c r="C48" s="47">
        <v>626020</v>
      </c>
      <c r="D48" s="47">
        <v>495651.1</v>
      </c>
      <c r="E48" s="47">
        <v>488802.1</v>
      </c>
      <c r="F48" s="43">
        <f t="shared" si="2"/>
        <v>17375.199999999953</v>
      </c>
      <c r="G48" s="44">
        <f t="shared" si="1"/>
        <v>102.85473563562853</v>
      </c>
    </row>
    <row r="49" spans="1:7" s="11" customFormat="1" ht="57" x14ac:dyDescent="0.25">
      <c r="A49" s="45" t="s">
        <v>40</v>
      </c>
      <c r="B49" s="43">
        <f>SUM(B51)</f>
        <v>38602.400000000001</v>
      </c>
      <c r="C49" s="43"/>
      <c r="D49" s="43"/>
      <c r="E49" s="43"/>
      <c r="F49" s="43">
        <f t="shared" ref="F49" si="10">C49-B49</f>
        <v>-38602.400000000001</v>
      </c>
      <c r="G49" s="44">
        <f t="shared" ref="G49" si="11">C49/B49*100</f>
        <v>0</v>
      </c>
    </row>
    <row r="50" spans="1:7" s="11" customFormat="1" x14ac:dyDescent="0.25">
      <c r="A50" s="46" t="s">
        <v>4</v>
      </c>
      <c r="B50" s="47"/>
      <c r="C50" s="47"/>
      <c r="D50" s="47"/>
      <c r="E50" s="47"/>
      <c r="F50" s="43"/>
      <c r="G50" s="44"/>
    </row>
    <row r="51" spans="1:7" s="11" customFormat="1" x14ac:dyDescent="0.25">
      <c r="A51" s="42" t="s">
        <v>41</v>
      </c>
      <c r="B51" s="47">
        <v>38602.400000000001</v>
      </c>
      <c r="C51" s="47"/>
      <c r="D51" s="47"/>
      <c r="E51" s="47"/>
      <c r="F51" s="43">
        <f t="shared" ref="F51" si="12">C51-B51</f>
        <v>-38602.400000000001</v>
      </c>
      <c r="G51" s="44">
        <f t="shared" ref="G51" si="13">C51/B51*100</f>
        <v>0</v>
      </c>
    </row>
    <row r="52" spans="1:7" s="11" customFormat="1" ht="28.5" x14ac:dyDescent="0.25">
      <c r="A52" s="45" t="s">
        <v>22</v>
      </c>
      <c r="B52" s="43">
        <f>SUM(B54)</f>
        <v>1276.8</v>
      </c>
      <c r="C52" s="43">
        <f>SUM(C54)</f>
        <v>1722.7</v>
      </c>
      <c r="D52" s="43">
        <f t="shared" ref="D52:E52" si="14">SUM(D54)</f>
        <v>1266.8</v>
      </c>
      <c r="E52" s="43">
        <f t="shared" si="14"/>
        <v>1266.8</v>
      </c>
      <c r="F52" s="43">
        <f t="shared" si="2"/>
        <v>445.90000000000009</v>
      </c>
      <c r="G52" s="44">
        <f t="shared" si="1"/>
        <v>134.9232456140351</v>
      </c>
    </row>
    <row r="53" spans="1:7" s="11" customFormat="1" x14ac:dyDescent="0.25">
      <c r="A53" s="46" t="s">
        <v>4</v>
      </c>
      <c r="B53" s="47"/>
      <c r="C53" s="47"/>
      <c r="D53" s="47"/>
      <c r="E53" s="47"/>
      <c r="F53" s="43"/>
      <c r="G53" s="44"/>
    </row>
    <row r="54" spans="1:7" s="11" customFormat="1" x14ac:dyDescent="0.25">
      <c r="A54" s="42" t="s">
        <v>6</v>
      </c>
      <c r="B54" s="47">
        <v>1276.8</v>
      </c>
      <c r="C54" s="47">
        <v>1722.7</v>
      </c>
      <c r="D54" s="47">
        <v>1266.8</v>
      </c>
      <c r="E54" s="47">
        <v>1266.8</v>
      </c>
      <c r="F54" s="43">
        <f t="shared" si="2"/>
        <v>445.90000000000009</v>
      </c>
      <c r="G54" s="44">
        <f t="shared" si="1"/>
        <v>134.9232456140351</v>
      </c>
    </row>
    <row r="55" spans="1:7" s="11" customFormat="1" ht="28.5" x14ac:dyDescent="0.25">
      <c r="A55" s="45" t="s">
        <v>14</v>
      </c>
      <c r="B55" s="43">
        <f>SUM(B57)</f>
        <v>189349.7</v>
      </c>
      <c r="C55" s="43">
        <f>SUM(C57)</f>
        <v>138133.79999999999</v>
      </c>
      <c r="D55" s="43">
        <f>SUM(D57)</f>
        <v>196883.5</v>
      </c>
      <c r="E55" s="43">
        <f>SUM(E57)</f>
        <v>39619.199999999997</v>
      </c>
      <c r="F55" s="43">
        <f t="shared" si="2"/>
        <v>-51215.900000000023</v>
      </c>
      <c r="G55" s="44">
        <f t="shared" si="1"/>
        <v>72.951686746797051</v>
      </c>
    </row>
    <row r="56" spans="1:7" s="11" customFormat="1" x14ac:dyDescent="0.25">
      <c r="A56" s="46" t="s">
        <v>4</v>
      </c>
      <c r="B56" s="47"/>
      <c r="C56" s="47"/>
      <c r="D56" s="47"/>
      <c r="E56" s="47"/>
      <c r="F56" s="43"/>
      <c r="G56" s="44"/>
    </row>
    <row r="57" spans="1:7" s="11" customFormat="1" x14ac:dyDescent="0.25">
      <c r="A57" s="42" t="s">
        <v>6</v>
      </c>
      <c r="B57" s="47">
        <v>189349.7</v>
      </c>
      <c r="C57" s="47">
        <v>138133.79999999999</v>
      </c>
      <c r="D57" s="47">
        <v>196883.5</v>
      </c>
      <c r="E57" s="47">
        <v>39619.199999999997</v>
      </c>
      <c r="F57" s="43">
        <f t="shared" si="2"/>
        <v>-51215.900000000023</v>
      </c>
      <c r="G57" s="44">
        <f t="shared" si="1"/>
        <v>72.951686746797051</v>
      </c>
    </row>
    <row r="58" spans="1:7" s="11" customFormat="1" ht="28.5" x14ac:dyDescent="0.25">
      <c r="A58" s="45" t="s">
        <v>28</v>
      </c>
      <c r="B58" s="43">
        <f>SUM(B60)</f>
        <v>5000</v>
      </c>
      <c r="C58" s="43">
        <f>SUM(C60:C61)</f>
        <v>43432.3</v>
      </c>
      <c r="D58" s="43">
        <f t="shared" ref="D58:E58" si="15">SUM(D60)</f>
        <v>3000</v>
      </c>
      <c r="E58" s="43">
        <f t="shared" si="15"/>
        <v>3000</v>
      </c>
      <c r="F58" s="43">
        <f t="shared" si="2"/>
        <v>38432.300000000003</v>
      </c>
      <c r="G58" s="44"/>
    </row>
    <row r="59" spans="1:7" s="11" customFormat="1" x14ac:dyDescent="0.25">
      <c r="A59" s="46" t="s">
        <v>4</v>
      </c>
      <c r="B59" s="47"/>
      <c r="C59" s="47"/>
      <c r="D59" s="47"/>
      <c r="E59" s="47"/>
      <c r="F59" s="43"/>
      <c r="G59" s="44"/>
    </row>
    <row r="60" spans="1:7" s="11" customFormat="1" x14ac:dyDescent="0.25">
      <c r="A60" s="42" t="s">
        <v>6</v>
      </c>
      <c r="B60" s="47">
        <v>5000</v>
      </c>
      <c r="C60" s="47">
        <v>5000</v>
      </c>
      <c r="D60" s="47">
        <v>3000</v>
      </c>
      <c r="E60" s="47">
        <v>3000</v>
      </c>
      <c r="F60" s="43">
        <f t="shared" si="2"/>
        <v>0</v>
      </c>
      <c r="G60" s="44" t="s">
        <v>33</v>
      </c>
    </row>
    <row r="61" spans="1:7" s="11" customFormat="1" ht="30" x14ac:dyDescent="0.25">
      <c r="A61" s="42" t="s">
        <v>8</v>
      </c>
      <c r="B61" s="47"/>
      <c r="C61" s="47">
        <v>38432.300000000003</v>
      </c>
      <c r="D61" s="47"/>
      <c r="E61" s="47"/>
      <c r="F61" s="43"/>
      <c r="G61" s="44"/>
    </row>
    <row r="62" spans="1:7" s="11" customFormat="1" ht="28.5" x14ac:dyDescent="0.25">
      <c r="A62" s="45" t="s">
        <v>23</v>
      </c>
      <c r="B62" s="48">
        <f>SUM(B64)</f>
        <v>13774.7</v>
      </c>
      <c r="C62" s="48">
        <f>SUM(C64)</f>
        <v>0</v>
      </c>
      <c r="D62" s="48">
        <f t="shared" ref="D62:E62" si="16">SUM(D64)</f>
        <v>0</v>
      </c>
      <c r="E62" s="48">
        <f t="shared" si="16"/>
        <v>0</v>
      </c>
      <c r="F62" s="43">
        <f t="shared" si="2"/>
        <v>-13774.7</v>
      </c>
      <c r="G62" s="44">
        <f t="shared" si="1"/>
        <v>0</v>
      </c>
    </row>
    <row r="63" spans="1:7" s="11" customFormat="1" x14ac:dyDescent="0.25">
      <c r="A63" s="46" t="s">
        <v>4</v>
      </c>
      <c r="B63" s="47"/>
      <c r="C63" s="47"/>
      <c r="D63" s="47"/>
      <c r="E63" s="47"/>
      <c r="F63" s="43"/>
      <c r="G63" s="44"/>
    </row>
    <row r="64" spans="1:7" s="11" customFormat="1" x14ac:dyDescent="0.25">
      <c r="A64" s="42" t="s">
        <v>6</v>
      </c>
      <c r="B64" s="47">
        <v>13774.7</v>
      </c>
      <c r="C64" s="47"/>
      <c r="D64" s="47"/>
      <c r="E64" s="47"/>
      <c r="F64" s="43">
        <f t="shared" si="2"/>
        <v>-13774.7</v>
      </c>
      <c r="G64" s="44">
        <f t="shared" si="1"/>
        <v>0</v>
      </c>
    </row>
    <row r="65" spans="1:7" s="11" customFormat="1" ht="42.75" x14ac:dyDescent="0.25">
      <c r="A65" s="45" t="s">
        <v>24</v>
      </c>
      <c r="B65" s="43">
        <f>SUM(B67)</f>
        <v>24900</v>
      </c>
      <c r="C65" s="43">
        <f>SUM(C67)</f>
        <v>0</v>
      </c>
      <c r="D65" s="43">
        <f t="shared" ref="D65:E65" si="17">SUM(D67)</f>
        <v>0</v>
      </c>
      <c r="E65" s="43">
        <f t="shared" si="17"/>
        <v>0</v>
      </c>
      <c r="F65" s="43">
        <f t="shared" si="2"/>
        <v>-24900</v>
      </c>
      <c r="G65" s="44" t="s">
        <v>33</v>
      </c>
    </row>
    <row r="66" spans="1:7" s="11" customFormat="1" x14ac:dyDescent="0.25">
      <c r="A66" s="42" t="s">
        <v>4</v>
      </c>
      <c r="B66" s="47"/>
      <c r="C66" s="47"/>
      <c r="D66" s="47"/>
      <c r="E66" s="47"/>
      <c r="F66" s="43"/>
      <c r="G66" s="44"/>
    </row>
    <row r="67" spans="1:7" s="11" customFormat="1" x14ac:dyDescent="0.25">
      <c r="A67" s="42" t="s">
        <v>6</v>
      </c>
      <c r="B67" s="47">
        <v>24900</v>
      </c>
      <c r="C67" s="47"/>
      <c r="D67" s="47"/>
      <c r="E67" s="47"/>
      <c r="F67" s="43">
        <f t="shared" si="2"/>
        <v>-24900</v>
      </c>
      <c r="G67" s="44" t="s">
        <v>33</v>
      </c>
    </row>
    <row r="68" spans="1:7" s="11" customFormat="1" x14ac:dyDescent="0.25">
      <c r="A68" s="45" t="s">
        <v>15</v>
      </c>
      <c r="B68" s="48">
        <f>SUM(B70)</f>
        <v>258296.1</v>
      </c>
      <c r="C68" s="48">
        <f>SUM(C70:C71)</f>
        <v>50250</v>
      </c>
      <c r="D68" s="48">
        <f t="shared" ref="D68:E68" si="18">SUM(D70:D71)</f>
        <v>173927.1</v>
      </c>
      <c r="E68" s="48">
        <f t="shared" si="18"/>
        <v>144012.70000000001</v>
      </c>
      <c r="F68" s="43">
        <f t="shared" si="2"/>
        <v>-208046.1</v>
      </c>
      <c r="G68" s="44">
        <f t="shared" si="1"/>
        <v>19.45441684949947</v>
      </c>
    </row>
    <row r="69" spans="1:7" s="11" customFormat="1" x14ac:dyDescent="0.25">
      <c r="A69" s="46" t="s">
        <v>4</v>
      </c>
      <c r="B69" s="47"/>
      <c r="C69" s="47"/>
      <c r="D69" s="47"/>
      <c r="E69" s="47"/>
      <c r="F69" s="43"/>
      <c r="G69" s="44"/>
    </row>
    <row r="70" spans="1:7" s="11" customFormat="1" x14ac:dyDescent="0.25">
      <c r="A70" s="42" t="s">
        <v>6</v>
      </c>
      <c r="B70" s="47">
        <v>258296.1</v>
      </c>
      <c r="C70" s="47">
        <v>50000</v>
      </c>
      <c r="D70" s="47">
        <v>173672.1</v>
      </c>
      <c r="E70" s="47">
        <v>143757.70000000001</v>
      </c>
      <c r="F70" s="43">
        <f t="shared" si="2"/>
        <v>-208296.1</v>
      </c>
      <c r="G70" s="44">
        <f t="shared" si="1"/>
        <v>19.357628705969621</v>
      </c>
    </row>
    <row r="71" spans="1:7" s="11" customFormat="1" ht="30" x14ac:dyDescent="0.25">
      <c r="A71" s="42" t="s">
        <v>8</v>
      </c>
      <c r="B71" s="47"/>
      <c r="C71" s="47">
        <v>250</v>
      </c>
      <c r="D71" s="47">
        <v>255</v>
      </c>
      <c r="E71" s="47">
        <v>255</v>
      </c>
      <c r="F71" s="43">
        <f t="shared" si="2"/>
        <v>250</v>
      </c>
      <c r="G71" s="44" t="s">
        <v>33</v>
      </c>
    </row>
    <row r="72" spans="1:7" s="11" customFormat="1" ht="28.5" x14ac:dyDescent="0.25">
      <c r="A72" s="45" t="s">
        <v>16</v>
      </c>
      <c r="B72" s="43">
        <f>SUM(B74)</f>
        <v>55296</v>
      </c>
      <c r="C72" s="43">
        <f>SUM(C74)</f>
        <v>27673.1</v>
      </c>
      <c r="D72" s="43">
        <f>SUM(D74)</f>
        <v>37170</v>
      </c>
      <c r="E72" s="43">
        <f>SUM(E74)</f>
        <v>59035.5</v>
      </c>
      <c r="F72" s="43">
        <f t="shared" si="2"/>
        <v>-27622.9</v>
      </c>
      <c r="G72" s="44">
        <f t="shared" si="1"/>
        <v>50.045392071759252</v>
      </c>
    </row>
    <row r="73" spans="1:7" s="11" customFormat="1" x14ac:dyDescent="0.25">
      <c r="A73" s="46" t="s">
        <v>4</v>
      </c>
      <c r="B73" s="47"/>
      <c r="C73" s="47"/>
      <c r="D73" s="47"/>
      <c r="E73" s="47"/>
      <c r="F73" s="43"/>
      <c r="G73" s="44"/>
    </row>
    <row r="74" spans="1:7" s="11" customFormat="1" x14ac:dyDescent="0.25">
      <c r="A74" s="42" t="s">
        <v>6</v>
      </c>
      <c r="B74" s="47">
        <v>55296</v>
      </c>
      <c r="C74" s="47">
        <v>27673.1</v>
      </c>
      <c r="D74" s="47">
        <v>37170</v>
      </c>
      <c r="E74" s="47">
        <v>59035.5</v>
      </c>
      <c r="F74" s="43">
        <f t="shared" si="2"/>
        <v>-27622.9</v>
      </c>
      <c r="G74" s="44">
        <f t="shared" si="1"/>
        <v>50.045392071759252</v>
      </c>
    </row>
    <row r="75" spans="1:7" s="11" customFormat="1" ht="42.75" x14ac:dyDescent="0.25">
      <c r="A75" s="45" t="s">
        <v>32</v>
      </c>
      <c r="B75" s="43">
        <f>SUM(B77)</f>
        <v>247797.7</v>
      </c>
      <c r="C75" s="43">
        <f>SUM(C77)</f>
        <v>0</v>
      </c>
      <c r="D75" s="43">
        <f t="shared" ref="D75:E75" si="19">SUM(D77)</f>
        <v>0</v>
      </c>
      <c r="E75" s="43">
        <f t="shared" si="19"/>
        <v>0</v>
      </c>
      <c r="F75" s="43">
        <f t="shared" si="2"/>
        <v>-247797.7</v>
      </c>
      <c r="G75" s="44" t="s">
        <v>33</v>
      </c>
    </row>
    <row r="76" spans="1:7" s="11" customFormat="1" x14ac:dyDescent="0.25">
      <c r="A76" s="42" t="s">
        <v>4</v>
      </c>
      <c r="B76" s="48"/>
      <c r="C76" s="48"/>
      <c r="D76" s="48"/>
      <c r="E76" s="48"/>
      <c r="F76" s="43"/>
      <c r="G76" s="44" t="s">
        <v>33</v>
      </c>
    </row>
    <row r="77" spans="1:7" s="11" customFormat="1" x14ac:dyDescent="0.25">
      <c r="A77" s="42" t="s">
        <v>6</v>
      </c>
      <c r="B77" s="47">
        <v>247797.7</v>
      </c>
      <c r="C77" s="47">
        <v>0</v>
      </c>
      <c r="D77" s="47">
        <v>0</v>
      </c>
      <c r="E77" s="47">
        <v>0</v>
      </c>
      <c r="F77" s="43">
        <f t="shared" si="2"/>
        <v>-247797.7</v>
      </c>
      <c r="G77" s="44" t="s">
        <v>33</v>
      </c>
    </row>
    <row r="78" spans="1:7" s="11" customFormat="1" ht="28.5" x14ac:dyDescent="0.25">
      <c r="A78" s="45" t="s">
        <v>17</v>
      </c>
      <c r="B78" s="43">
        <f>SUM(B80:B83)</f>
        <v>387365.7</v>
      </c>
      <c r="C78" s="43">
        <f>SUM(C80:C82)</f>
        <v>106471.1</v>
      </c>
      <c r="D78" s="43">
        <f>SUM(D80:D82)</f>
        <v>96235.5</v>
      </c>
      <c r="E78" s="43">
        <f>SUM(E80:E82)</f>
        <v>95291.8</v>
      </c>
      <c r="F78" s="43">
        <f t="shared" si="2"/>
        <v>-280894.59999999998</v>
      </c>
      <c r="G78" s="44">
        <f t="shared" si="1"/>
        <v>27.48593899769649</v>
      </c>
    </row>
    <row r="79" spans="1:7" s="11" customFormat="1" x14ac:dyDescent="0.25">
      <c r="A79" s="46" t="s">
        <v>4</v>
      </c>
      <c r="B79" s="47"/>
      <c r="C79" s="47"/>
      <c r="D79" s="47"/>
      <c r="E79" s="47"/>
      <c r="F79" s="43"/>
      <c r="G79" s="44"/>
    </row>
    <row r="80" spans="1:7" s="11" customFormat="1" x14ac:dyDescent="0.25">
      <c r="A80" s="42" t="s">
        <v>5</v>
      </c>
      <c r="B80" s="47">
        <v>30071</v>
      </c>
      <c r="C80" s="47">
        <v>28759</v>
      </c>
      <c r="D80" s="47">
        <v>23263</v>
      </c>
      <c r="E80" s="47">
        <v>22568</v>
      </c>
      <c r="F80" s="43">
        <f t="shared" si="2"/>
        <v>-1312</v>
      </c>
      <c r="G80" s="44">
        <f t="shared" si="1"/>
        <v>95.636992451198836</v>
      </c>
    </row>
    <row r="81" spans="1:8" s="11" customFormat="1" x14ac:dyDescent="0.25">
      <c r="A81" s="42" t="s">
        <v>6</v>
      </c>
      <c r="B81" s="47">
        <v>258900</v>
      </c>
      <c r="C81" s="47"/>
      <c r="D81" s="47"/>
      <c r="E81" s="47"/>
      <c r="F81" s="43">
        <f t="shared" ref="F81:F84" si="20">C81-B81</f>
        <v>-258900</v>
      </c>
      <c r="G81" s="44" t="s">
        <v>33</v>
      </c>
    </row>
    <row r="82" spans="1:8" s="11" customFormat="1" x14ac:dyDescent="0.25">
      <c r="A82" s="42" t="s">
        <v>7</v>
      </c>
      <c r="B82" s="47">
        <v>72761.7</v>
      </c>
      <c r="C82" s="47">
        <v>77712.100000000006</v>
      </c>
      <c r="D82" s="47">
        <v>72972.5</v>
      </c>
      <c r="E82" s="47">
        <v>72723.8</v>
      </c>
      <c r="F82" s="43">
        <f t="shared" si="20"/>
        <v>4950.4000000000087</v>
      </c>
      <c r="G82" s="44">
        <f t="shared" ref="G82:G84" si="21">C82/B82*100</f>
        <v>106.80357935562255</v>
      </c>
    </row>
    <row r="83" spans="1:8" s="11" customFormat="1" ht="30" x14ac:dyDescent="0.25">
      <c r="A83" s="42" t="s">
        <v>8</v>
      </c>
      <c r="B83" s="47">
        <v>25633</v>
      </c>
      <c r="C83" s="47"/>
      <c r="D83" s="47"/>
      <c r="E83" s="47"/>
      <c r="F83" s="43">
        <f t="shared" si="20"/>
        <v>-25633</v>
      </c>
      <c r="G83" s="44">
        <f t="shared" si="21"/>
        <v>0</v>
      </c>
    </row>
    <row r="84" spans="1:8" x14ac:dyDescent="0.25">
      <c r="A84" s="5" t="s">
        <v>19</v>
      </c>
      <c r="B84" s="27">
        <f>B10+B15+B19+B22+B25+B28+B31+B34+B38+B43+B46+B49+B52+B55+B58+B62+B65+B68+B72+B75+B78</f>
        <v>21026315.299999997</v>
      </c>
      <c r="C84" s="27">
        <f t="shared" ref="C84:E84" si="22">C10+C19+C22+C25+C28+C31+C34+C38+C43+C46+C49+C52+C55+C58+C62+C65+C68+C72+C75+C78+C15</f>
        <v>15688872.199999999</v>
      </c>
      <c r="D84" s="27">
        <f t="shared" si="22"/>
        <v>13683138.099999998</v>
      </c>
      <c r="E84" s="27">
        <f t="shared" si="22"/>
        <v>13169181.1</v>
      </c>
      <c r="F84" s="28">
        <f t="shared" si="20"/>
        <v>-5337443.0999999978</v>
      </c>
      <c r="G84" s="26">
        <f t="shared" si="21"/>
        <v>74.615413952248687</v>
      </c>
    </row>
    <row r="85" spans="1:8" x14ac:dyDescent="0.25">
      <c r="A85" s="1"/>
      <c r="B85" s="17"/>
      <c r="C85" s="18"/>
      <c r="D85" s="19"/>
      <c r="E85" s="19"/>
      <c r="F85" s="19"/>
      <c r="G85" s="24"/>
      <c r="H85" s="2"/>
    </row>
    <row r="86" spans="1:8" x14ac:dyDescent="0.25">
      <c r="A86" s="2"/>
      <c r="B86" s="15"/>
      <c r="C86" s="7"/>
      <c r="D86" s="7"/>
      <c r="E86" s="7"/>
      <c r="F86" s="7"/>
      <c r="G86" s="25"/>
      <c r="H86" s="2"/>
    </row>
    <row r="87" spans="1:8" x14ac:dyDescent="0.25">
      <c r="A87" s="2"/>
      <c r="B87" s="15"/>
      <c r="C87" s="10"/>
      <c r="D87" s="10"/>
      <c r="E87" s="10"/>
      <c r="F87" s="3"/>
      <c r="G87" s="20"/>
      <c r="H87" s="2"/>
    </row>
    <row r="88" spans="1:8" x14ac:dyDescent="0.25">
      <c r="A88" s="2"/>
      <c r="B88" s="13"/>
      <c r="C88" s="8"/>
      <c r="D88" s="4"/>
      <c r="E88" s="4"/>
      <c r="F88" s="4"/>
      <c r="G88" s="21"/>
      <c r="H88" s="2"/>
    </row>
    <row r="89" spans="1:8" x14ac:dyDescent="0.25">
      <c r="A89" s="2"/>
      <c r="B89" s="12"/>
      <c r="C89" s="8"/>
      <c r="D89" s="4"/>
      <c r="E89" s="4"/>
      <c r="F89" s="4"/>
      <c r="G89" s="21"/>
      <c r="H89" s="2"/>
    </row>
    <row r="90" spans="1:8" x14ac:dyDescent="0.25">
      <c r="A90" s="2"/>
      <c r="B90" s="12"/>
      <c r="C90" s="8"/>
      <c r="D90" s="8"/>
      <c r="E90" s="8"/>
      <c r="F90" s="4"/>
      <c r="G90" s="21"/>
      <c r="H90" s="2"/>
    </row>
    <row r="91" spans="1:8" x14ac:dyDescent="0.25">
      <c r="A91" s="2"/>
      <c r="B91" s="12"/>
      <c r="C91" s="8"/>
      <c r="D91" s="8"/>
      <c r="E91" s="8"/>
      <c r="F91" s="4"/>
      <c r="G91" s="21"/>
      <c r="H91" s="2"/>
    </row>
    <row r="92" spans="1:8" x14ac:dyDescent="0.25">
      <c r="A92" s="2"/>
      <c r="B92" s="12"/>
      <c r="C92" s="10"/>
      <c r="D92" s="10"/>
      <c r="E92" s="10"/>
      <c r="F92" s="4"/>
      <c r="G92" s="21"/>
      <c r="H92" s="2"/>
    </row>
    <row r="93" spans="1:8" x14ac:dyDescent="0.25">
      <c r="A93" s="2"/>
      <c r="B93" s="12"/>
      <c r="C93" s="8"/>
      <c r="D93" s="4"/>
      <c r="E93" s="4"/>
      <c r="F93" s="4"/>
      <c r="G93" s="21"/>
      <c r="H93" s="2"/>
    </row>
    <row r="94" spans="1:8" x14ac:dyDescent="0.25">
      <c r="A94" s="2"/>
      <c r="B94" s="16"/>
      <c r="C94" s="9"/>
      <c r="D94" s="2"/>
      <c r="E94" s="2"/>
      <c r="F94" s="2"/>
      <c r="G94" s="22"/>
      <c r="H94" s="2"/>
    </row>
    <row r="96" spans="1:8" x14ac:dyDescent="0.25">
      <c r="B96" s="30"/>
      <c r="C96" s="30"/>
      <c r="D96" s="30"/>
      <c r="E96" s="30"/>
      <c r="F96" s="30"/>
    </row>
    <row r="97" spans="2:5" x14ac:dyDescent="0.25">
      <c r="B97" s="29"/>
    </row>
    <row r="98" spans="2:5" x14ac:dyDescent="0.25">
      <c r="C98" s="31"/>
      <c r="D98" s="31"/>
      <c r="E98" s="31"/>
    </row>
  </sheetData>
  <mergeCells count="12">
    <mergeCell ref="F6:G7"/>
    <mergeCell ref="C8:E8"/>
    <mergeCell ref="A6:A8"/>
    <mergeCell ref="B6:B7"/>
    <mergeCell ref="C6:C7"/>
    <mergeCell ref="D6:D7"/>
    <mergeCell ref="E6:E7"/>
    <mergeCell ref="E1:G1"/>
    <mergeCell ref="E2:G2"/>
    <mergeCell ref="E3:G3"/>
    <mergeCell ref="A4:G4"/>
    <mergeCell ref="A5:G5"/>
  </mergeCells>
  <printOptions horizontalCentered="1"/>
  <pageMargins left="0.9055118110236221" right="0.31496062992125984" top="0.35433070866141736" bottom="0.35433070866141736" header="0" footer="0.11811023622047245"/>
  <pageSetup paperSize="9" scale="78" fitToHeight="0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Болотовна Аюшиева</dc:creator>
  <cp:lastModifiedBy>Ольга Анатольевна Дутченко</cp:lastModifiedBy>
  <cp:lastPrinted>2018-11-14T07:38:02Z</cp:lastPrinted>
  <dcterms:created xsi:type="dcterms:W3CDTF">2016-11-20T06:13:12Z</dcterms:created>
  <dcterms:modified xsi:type="dcterms:W3CDTF">2018-11-14T08:20:10Z</dcterms:modified>
</cp:coreProperties>
</file>