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0" windowWidth="27315" windowHeight="15360"/>
  </bookViews>
  <sheets>
    <sheet name="Лист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8" i="1"/>
  <c r="X63"/>
  <c r="X64"/>
  <c r="F6" l="1"/>
  <c r="B11" l="1"/>
  <c r="B6"/>
  <c r="A17" l="1"/>
  <c r="A16"/>
  <c r="L67" l="1"/>
  <c r="L66"/>
  <c r="A67"/>
  <c r="A66"/>
  <c r="AE64" l="1"/>
  <c r="AE63"/>
  <c r="AD64"/>
  <c r="AD63"/>
  <c r="AK64"/>
  <c r="AK63"/>
  <c r="AI64"/>
  <c r="AI63"/>
  <c r="AG64"/>
  <c r="AG63"/>
  <c r="AQ64"/>
  <c r="AQ63"/>
  <c r="AO64"/>
  <c r="AO63"/>
  <c r="AM64"/>
  <c r="AM63"/>
  <c r="AB64"/>
  <c r="AB63"/>
  <c r="Z64"/>
  <c r="Z63"/>
  <c r="W64"/>
  <c r="Y64" s="1"/>
  <c r="W63"/>
  <c r="Y63" s="1"/>
  <c r="V64"/>
  <c r="V63"/>
  <c r="AC63" l="1"/>
  <c r="AJ64"/>
  <c r="AP64"/>
  <c r="AA64"/>
  <c r="AC64"/>
  <c r="AR64"/>
  <c r="AN63"/>
  <c r="AH63"/>
  <c r="AN64"/>
  <c r="AP63"/>
  <c r="AJ63"/>
  <c r="AA63"/>
  <c r="AR63"/>
  <c r="AF63"/>
  <c r="AF64"/>
  <c r="AH64"/>
  <c r="AL64"/>
  <c r="AL63"/>
  <c r="R11"/>
  <c r="R6"/>
  <c r="I16" s="1"/>
  <c r="B16"/>
  <c r="AF11"/>
  <c r="AD11"/>
  <c r="AB11"/>
  <c r="Y11"/>
  <c r="W11"/>
  <c r="U11"/>
  <c r="Q11"/>
  <c r="P11"/>
  <c r="M11"/>
  <c r="E17"/>
  <c r="G11"/>
  <c r="AF6"/>
  <c r="N16" s="1"/>
  <c r="AD6"/>
  <c r="M16" s="1"/>
  <c r="AB6"/>
  <c r="Y6"/>
  <c r="L16" s="1"/>
  <c r="W6"/>
  <c r="K16" s="1"/>
  <c r="U6"/>
  <c r="J16" s="1"/>
  <c r="Q6"/>
  <c r="H16" s="1"/>
  <c r="P6"/>
  <c r="M6"/>
  <c r="O6" s="1"/>
  <c r="E16"/>
  <c r="G6"/>
  <c r="D16" s="1"/>
  <c r="C16"/>
  <c r="M13" l="1"/>
  <c r="F17"/>
  <c r="O11"/>
  <c r="M8"/>
  <c r="F16"/>
  <c r="G16"/>
  <c r="P8"/>
  <c r="K11"/>
  <c r="B17"/>
  <c r="F13"/>
  <c r="C17"/>
  <c r="Q13"/>
  <c r="H17"/>
  <c r="AB13"/>
  <c r="R13"/>
  <c r="I17"/>
  <c r="G13"/>
  <c r="D17"/>
  <c r="U13"/>
  <c r="J17"/>
  <c r="AD13"/>
  <c r="M17"/>
  <c r="W13"/>
  <c r="K17"/>
  <c r="AF13"/>
  <c r="N17"/>
  <c r="P13"/>
  <c r="G17"/>
  <c r="Y13"/>
  <c r="L17"/>
  <c r="L8"/>
  <c r="O8" s="1"/>
  <c r="R8"/>
  <c r="U8"/>
  <c r="B8"/>
  <c r="AF8"/>
  <c r="T6"/>
  <c r="AD8"/>
  <c r="F8"/>
  <c r="W8"/>
  <c r="G8"/>
  <c r="Q8"/>
  <c r="AB8"/>
  <c r="Y8"/>
  <c r="AA11"/>
  <c r="AH11"/>
  <c r="T11"/>
  <c r="AA6"/>
  <c r="AH6"/>
  <c r="B13"/>
  <c r="L13"/>
  <c r="O13" s="1"/>
  <c r="K6"/>
  <c r="T8" l="1"/>
  <c r="D66" s="1"/>
  <c r="AA13"/>
  <c r="E67" s="1"/>
  <c r="AH13"/>
  <c r="F67" s="1"/>
  <c r="AH8"/>
  <c r="F66" s="1"/>
  <c r="K13"/>
  <c r="B67" s="1"/>
  <c r="T13"/>
  <c r="D67" s="1"/>
  <c r="K8"/>
  <c r="B66" s="1"/>
  <c r="C67"/>
  <c r="C66"/>
  <c r="AA8"/>
  <c r="E66" s="1"/>
  <c r="AI13" l="1"/>
  <c r="AI8"/>
</calcChain>
</file>

<file path=xl/sharedStrings.xml><?xml version="1.0" encoding="utf-8"?>
<sst xmlns="http://schemas.openxmlformats.org/spreadsheetml/2006/main" count="117" uniqueCount="65">
  <si>
    <t>Название оранизации</t>
  </si>
  <si>
    <t>Открытость и доступность информации об организации социальной сферы</t>
  </si>
  <si>
    <t xml:space="preserve">Показатели, характеризующие комфортность условий предоставления услуг, в том числе время ожидания предоставления услуг </t>
  </si>
  <si>
    <t>Показатели, характеризующие доступность услуг для инвалидов</t>
  </si>
  <si>
    <t>Показатели, характеризующие доброжелательность, вежливость работников организаций социальной сферы</t>
  </si>
  <si>
    <t>Показатели, характеризующие удовлетворенность условиями оказания услуг</t>
  </si>
  <si>
    <t>Итоговое значение по организации</t>
  </si>
  <si>
    <t>Выборка</t>
  </si>
  <si>
    <t>ИТОГ по критерию "Открытость и доступность информации об организации социальной сферы"</t>
  </si>
  <si>
    <t xml:space="preserve">2.1. Обеспечение в организации социальной сферы комфортных условий для предоставления услуг </t>
  </si>
  <si>
    <t>2.3. Доля получателей услуг, удовлетворенных комфортностью предоставления услуг организацией социальной сферы (в % от общего числа опрошенных получателей услуг).</t>
  </si>
  <si>
    <t xml:space="preserve">ИТОГ по критерию "Показатели, характеризующие комфортность условий предоставления услуг, в том числе время ожидания предоставления услуг" </t>
  </si>
  <si>
    <t>ИТОГ по критерию "Показатели, характеризующие доступность услуг для инвалидов"</t>
  </si>
  <si>
    <t xml:space="preserve">4.1. Доля получателей услуг, удовлетворенных доброжелательностью, вежливостью работников организации социальной сферы, обеспечивающих первичный контакт и информирование получателя услуги при непосредственном обращении в организацию социальной сферы </t>
  </si>
  <si>
    <t>4.2. Доля получателей услуг, удовлетворенных доброжелательностью, вежливостью работников организации социальной сферы, обеспечивающих непосредственное оказание услуги при обращении в организацию социальной сферы</t>
  </si>
  <si>
    <t>4.3. Доля получателей услуг, удовлетворенных доброжелательностью, вежливостью работников организации социальной сферы при использовании дистанционных форм взаимодействия</t>
  </si>
  <si>
    <t>ИТОГ по критерию "Показатели, характеризующие доброжелательность, вежливость работников организаций социальной сферы"</t>
  </si>
  <si>
    <t>5.1. Доля получателей услуг, которые готовы рекомендовать организацию социальной сферы родственникам и знакомым</t>
  </si>
  <si>
    <t>5.2. Доля получателей услуг, удовлетворенных организационными условиями предоставления услуг</t>
  </si>
  <si>
    <t xml:space="preserve">5.3. Доля получателей услуг, удовлетворенных в целом условиями оказания услуг в организации социальной сферы </t>
  </si>
  <si>
    <t>ИТОГ по критерию "Показатели, характеризующие удовлетворенность условиями оказания услуг"</t>
  </si>
  <si>
    <r>
      <t xml:space="preserve">1.1.1. Соответствие информации о деятельности организации социальной сферы, размещенной на информационных стендах в помещении организации социальной сферы, ее содержанию и порядку (форме), установленным нормативными правовыми актами </t>
    </r>
    <r>
      <rPr>
        <b/>
        <sz val="9"/>
        <color rgb="FFC00000"/>
        <rFont val="Calibri"/>
        <family val="2"/>
        <charset val="204"/>
      </rPr>
      <t>ИСТЕНД</t>
    </r>
  </si>
  <si>
    <t>1.1.1. ИСТЕНД НОРМА</t>
  </si>
  <si>
    <r>
      <t xml:space="preserve">1.1.2. Соответствие информации о деятельности организации социальной сферы, размещенной на официальном сайте организации социальной сферы, ее содержанию и порядку (форме), установленным нормативными правовыми актами </t>
    </r>
    <r>
      <rPr>
        <b/>
        <sz val="9"/>
        <color rgb="FFC00000"/>
        <rFont val="Calibri"/>
        <family val="2"/>
        <charset val="204"/>
      </rPr>
      <t>ИСАЙТ</t>
    </r>
  </si>
  <si>
    <t>1.1.2. ИСАЙТ НОРМА</t>
  </si>
  <si>
    <t>Количество способов взаимодействия</t>
  </si>
  <si>
    <t>1.3.1. Число получателей услуг, удовлетворенных открытостью, полнотой и доступностью информации, размещенной на информационных стендах в помещении организации</t>
  </si>
  <si>
    <t>Общее число опрошенных получателей услуг</t>
  </si>
  <si>
    <t xml:space="preserve">1.3.2. число получателей услуг, удовлетворенных открытостью, полнотой и доступностью информации, размещенной на официальном сайте организации </t>
  </si>
  <si>
    <t>Количество комфортных условий</t>
  </si>
  <si>
    <t xml:space="preserve">Число получателей услуг, удовлетворенных комфортностью предоставления услуг </t>
  </si>
  <si>
    <t>Количество условий доступности организации для инвалидов</t>
  </si>
  <si>
    <t>Количество условий доступности</t>
  </si>
  <si>
    <t xml:space="preserve">Число получателей услуг-инвалидов, удовлетворенных доступностью услуг для инвалидов </t>
  </si>
  <si>
    <t xml:space="preserve">Число опрошенных получателей услуг-инвалидов, ответивших на вопрос 8 Анкеты </t>
  </si>
  <si>
    <t>Число потребителей услуг, удовлетворенных доброжелательностью, вежливостью работников организации социальной сферы, обеспечивающих первичный контакт и информирование получателя услуги</t>
  </si>
  <si>
    <t xml:space="preserve">Число  получателей услуг, удовлетворенных доброжелательностью, вежливостью работников организации социальной сферы, обеспечивающих непосредственное оказание услуги  </t>
  </si>
  <si>
    <t xml:space="preserve">Число получателей услуг, удовлетворенных доброжелательностью, вежливостью работников организации социальной сферы при использовании дистанционных форм взаимодействия </t>
  </si>
  <si>
    <t>Число получателей услуг, которые готовы рекомендовать организацию родственникам и знакомым (могли бы ее рекомендовать, если бы была возможность выбора организации</t>
  </si>
  <si>
    <t xml:space="preserve">Число получателей услуг, удовлетворенных организационными условиями предоставления услуг </t>
  </si>
  <si>
    <t xml:space="preserve">Число  получателей услуг, удовлетворенных в целом условиями оказания услуг в организации социальной сферы </t>
  </si>
  <si>
    <t>Количественные результаты</t>
  </si>
  <si>
    <t>Баллы</t>
  </si>
  <si>
    <t>Индикатор значимости</t>
  </si>
  <si>
    <t>Баллы с применением индикатора значимости</t>
  </si>
  <si>
    <t>1.1. Соответствие информации о деятельности организации социальной сферы, размещенной на общедоступных информационных ресурсах, ее содержанию и порядку (форме), установленным нормативными правовыми актами</t>
  </si>
  <si>
    <t>1.2. Наличие на официальном сайте организации социальной сферы информации о дистанционных способах обратной связи и взаимодействия с получателями услуг и их функционирование</t>
  </si>
  <si>
    <t>1.3. Доля получателей услуг, удовлетворенных открытостью, полнотой и доступностью информации о деятельности организации социальной сферы, размещенной на информационных стендах в помещении организации социальной сферы, на официальном сайте организации социальной сферы в сети "Интернет"</t>
  </si>
  <si>
    <t>Критерии</t>
  </si>
  <si>
    <t>2.3. Доля получателей услуг, удовлетворенных комфортностью предоставления услуг организацией социальной сферы (в % от общего числа опрошенных получателей услуг)</t>
  </si>
  <si>
    <t>3.1. Оборудование помещений организации социальной сферы и прилегающей к ней территории с учетом доступности для инвалидов</t>
  </si>
  <si>
    <t>3.2. Обеспечение в организации социальной сферы условий доступности, позволяющих инвалидам получать услуги наравне с другими</t>
  </si>
  <si>
    <t>3.3. Доля получателей услуг, удовлетворенных доступностью услуг для инвалидов (в % от общего числа опрошенных получателей услуг - инвалидов)</t>
  </si>
  <si>
    <t>3.3. Доля получателей услуг, удовлетворенных доступностью услуг для инвалидов</t>
  </si>
  <si>
    <t>1. Открытость и доступность информации</t>
  </si>
  <si>
    <t>2. Комфортность условий</t>
  </si>
  <si>
    <t>3. Доступность услуг для инвалидов</t>
  </si>
  <si>
    <t>4. Доброжелательность, вежливость работников</t>
  </si>
  <si>
    <t>5. Удовлетворенность условиями оказания услуг</t>
  </si>
  <si>
    <t>Организация</t>
  </si>
  <si>
    <t>Чичло респондентов</t>
  </si>
  <si>
    <t>%</t>
  </si>
  <si>
    <t xml:space="preserve">2.3. Доля получателей услуг, удовлетворенных комфортностью предоставления услуг организацией социальной сферы </t>
  </si>
  <si>
    <t>МБОУ Зареченская НОШ</t>
  </si>
  <si>
    <t>МБОУ Тупикская СОШ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</si>
</sst>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rgb="FF000000"/>
      <name val="Calibri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9"/>
      <color rgb="FF000000"/>
      <name val="Calibri"/>
      <family val="2"/>
      <charset val="204"/>
    </font>
    <font>
      <b/>
      <sz val="9"/>
      <color rgb="FFC00000"/>
      <name val="Calibri"/>
      <family val="2"/>
      <charset val="204"/>
    </font>
    <font>
      <sz val="12"/>
      <color theme="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rgb="FF000000"/>
      <name val="Calibri"/>
      <family val="2"/>
    </font>
    <font>
      <sz val="10"/>
      <color rgb="FF000000"/>
      <name val="Arial Narrow"/>
      <family val="2"/>
    </font>
    <font>
      <b/>
      <sz val="12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none"/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 style="thin">
        <color rgb="FF3F3F3F"/>
      </bottom>
      <diagonal/>
    </border>
    <border>
      <left/>
      <right/>
      <top/>
      <bottom style="thin">
        <color rgb="FF3F3F3F"/>
      </bottom>
      <diagonal/>
    </border>
  </borders>
  <cellStyleXfs count="23">
    <xf numFmtId="0" fontId="0" fillId="0" borderId="0"/>
    <xf numFmtId="0" fontId="6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6" fillId="7" borderId="0" applyNumberFormat="0" applyBorder="0" applyAlignment="0" applyProtection="0"/>
    <xf numFmtId="0" fontId="3" fillId="8" borderId="0" applyNumberFormat="0" applyBorder="0" applyAlignment="0" applyProtection="0"/>
    <xf numFmtId="0" fontId="6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6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6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6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</cellStyleXfs>
  <cellXfs count="120">
    <xf numFmtId="0" fontId="0" fillId="2" borderId="0" xfId="0" applyFill="1"/>
    <xf numFmtId="0" fontId="0" fillId="2" borderId="0" xfId="0" applyFill="1" applyAlignment="1">
      <alignment horizontal="center" vertical="center" wrapText="1"/>
    </xf>
    <xf numFmtId="0" fontId="4" fillId="2" borderId="0" xfId="0" applyFont="1" applyFill="1" applyAlignment="1">
      <alignment horizontal="center" vertical="top" wrapText="1"/>
    </xf>
    <xf numFmtId="14" fontId="4" fillId="2" borderId="0" xfId="0" applyNumberFormat="1" applyFont="1" applyFill="1" applyAlignment="1">
      <alignment horizontal="center" vertical="top" wrapText="1"/>
    </xf>
    <xf numFmtId="0" fontId="4" fillId="2" borderId="0" xfId="0" applyFont="1" applyFill="1" applyAlignment="1">
      <alignment vertical="top" wrapText="1"/>
    </xf>
    <xf numFmtId="164" fontId="4" fillId="2" borderId="0" xfId="0" applyNumberFormat="1" applyFont="1" applyFill="1" applyAlignment="1">
      <alignment horizontal="center" vertical="top" wrapText="1"/>
    </xf>
    <xf numFmtId="0" fontId="0" fillId="2" borderId="0" xfId="0" applyFill="1" applyAlignment="1">
      <alignment horizontal="center" vertical="center"/>
    </xf>
    <xf numFmtId="0" fontId="6" fillId="3" borderId="0" xfId="1" applyAlignment="1">
      <alignment horizontal="center" vertical="top" wrapText="1"/>
    </xf>
    <xf numFmtId="164" fontId="6" fillId="3" borderId="0" xfId="1" applyNumberFormat="1" applyAlignment="1">
      <alignment horizontal="center" vertical="top"/>
    </xf>
    <xf numFmtId="164" fontId="6" fillId="21" borderId="0" xfId="19" applyNumberFormat="1" applyAlignment="1">
      <alignment horizontal="center" vertical="top"/>
    </xf>
    <xf numFmtId="164" fontId="6" fillId="3" borderId="0" xfId="1" applyNumberFormat="1" applyAlignment="1">
      <alignment horizontal="center" vertical="center"/>
    </xf>
    <xf numFmtId="1" fontId="6" fillId="3" borderId="0" xfId="1" applyNumberFormat="1" applyAlignment="1">
      <alignment horizontal="center" vertical="center"/>
    </xf>
    <xf numFmtId="0" fontId="6" fillId="3" borderId="0" xfId="1" applyAlignment="1">
      <alignment horizontal="center" vertical="center" wrapText="1"/>
    </xf>
    <xf numFmtId="0" fontId="3" fillId="5" borderId="0" xfId="3" applyAlignment="1">
      <alignment horizontal="center" vertical="center" wrapText="1"/>
    </xf>
    <xf numFmtId="0" fontId="3" fillId="6" borderId="0" xfId="4" applyAlignment="1">
      <alignment horizontal="center" vertical="center" wrapText="1"/>
    </xf>
    <xf numFmtId="1" fontId="6" fillId="21" borderId="0" xfId="19" applyNumberFormat="1" applyAlignment="1">
      <alignment horizontal="center" vertical="center"/>
    </xf>
    <xf numFmtId="164" fontId="6" fillId="21" borderId="0" xfId="19" applyNumberFormat="1" applyAlignment="1">
      <alignment horizontal="center" vertical="center"/>
    </xf>
    <xf numFmtId="0" fontId="7" fillId="22" borderId="0" xfId="20" applyFont="1" applyAlignment="1">
      <alignment horizontal="center" vertical="top" wrapText="1"/>
    </xf>
    <xf numFmtId="0" fontId="7" fillId="4" borderId="0" xfId="2" applyFont="1" applyAlignment="1">
      <alignment horizontal="center" vertical="top" wrapText="1"/>
    </xf>
    <xf numFmtId="1" fontId="3" fillId="23" borderId="0" xfId="21" applyNumberFormat="1" applyAlignment="1">
      <alignment horizontal="center" vertical="center" wrapText="1"/>
    </xf>
    <xf numFmtId="1" fontId="3" fillId="23" borderId="0" xfId="21" applyNumberFormat="1" applyAlignment="1">
      <alignment horizontal="center" vertical="center"/>
    </xf>
    <xf numFmtId="164" fontId="6" fillId="9" borderId="0" xfId="7" applyNumberFormat="1" applyAlignment="1">
      <alignment horizontal="center" vertical="top"/>
    </xf>
    <xf numFmtId="1" fontId="3" fillId="11" borderId="0" xfId="9" applyNumberFormat="1" applyAlignment="1">
      <alignment horizontal="center" vertical="center"/>
    </xf>
    <xf numFmtId="164" fontId="6" fillId="9" borderId="0" xfId="7" applyNumberFormat="1" applyAlignment="1">
      <alignment horizontal="center" vertical="center"/>
    </xf>
    <xf numFmtId="164" fontId="6" fillId="13" borderId="0" xfId="11" applyNumberFormat="1" applyAlignment="1">
      <alignment horizontal="center" vertical="top"/>
    </xf>
    <xf numFmtId="164" fontId="6" fillId="13" borderId="0" xfId="11" applyNumberFormat="1" applyAlignment="1">
      <alignment horizontal="center" vertical="center"/>
    </xf>
    <xf numFmtId="1" fontId="3" fillId="15" borderId="0" xfId="13" applyNumberFormat="1" applyAlignment="1">
      <alignment horizontal="center" vertical="center"/>
    </xf>
    <xf numFmtId="164" fontId="6" fillId="17" borderId="0" xfId="15" applyNumberFormat="1" applyAlignment="1">
      <alignment horizontal="center" vertical="top"/>
    </xf>
    <xf numFmtId="164" fontId="6" fillId="17" borderId="0" xfId="15" applyNumberFormat="1" applyAlignment="1">
      <alignment horizontal="center" vertical="center"/>
    </xf>
    <xf numFmtId="1" fontId="3" fillId="19" borderId="0" xfId="17" applyNumberFormat="1" applyAlignment="1">
      <alignment horizontal="center" vertical="center"/>
    </xf>
    <xf numFmtId="164" fontId="6" fillId="7" borderId="1" xfId="5" applyNumberFormat="1" applyBorder="1" applyAlignment="1">
      <alignment horizontal="center" vertical="top"/>
    </xf>
    <xf numFmtId="164" fontId="6" fillId="7" borderId="1" xfId="5" applyNumberFormat="1" applyBorder="1" applyAlignment="1">
      <alignment horizontal="center" vertical="center"/>
    </xf>
    <xf numFmtId="1" fontId="6" fillId="7" borderId="1" xfId="5" applyNumberFormat="1" applyBorder="1" applyAlignment="1">
      <alignment horizontal="center" vertical="center"/>
    </xf>
    <xf numFmtId="0" fontId="3" fillId="8" borderId="0" xfId="6" applyAlignment="1">
      <alignment horizontal="center" vertical="center"/>
    </xf>
    <xf numFmtId="0" fontId="6" fillId="21" borderId="0" xfId="19" applyAlignment="1">
      <alignment horizontal="center" vertical="top" wrapText="1"/>
    </xf>
    <xf numFmtId="0" fontId="7" fillId="10" borderId="0" xfId="8" applyFont="1" applyAlignment="1">
      <alignment horizontal="center" vertical="top" wrapText="1"/>
    </xf>
    <xf numFmtId="0" fontId="6" fillId="9" borderId="0" xfId="7" applyAlignment="1">
      <alignment horizontal="center" vertical="top" wrapText="1"/>
    </xf>
    <xf numFmtId="0" fontId="6" fillId="13" borderId="0" xfId="11" applyAlignment="1">
      <alignment horizontal="center" vertical="top" wrapText="1"/>
    </xf>
    <xf numFmtId="0" fontId="6" fillId="17" borderId="0" xfId="15" applyAlignment="1">
      <alignment horizontal="center" vertical="top" wrapText="1"/>
    </xf>
    <xf numFmtId="0" fontId="0" fillId="2" borderId="0" xfId="0" applyFill="1" applyAlignment="1">
      <alignment horizontal="center" vertical="center"/>
    </xf>
    <xf numFmtId="1" fontId="0" fillId="2" borderId="0" xfId="0" applyNumberFormat="1" applyFill="1"/>
    <xf numFmtId="0" fontId="11" fillId="2" borderId="0" xfId="0" applyFont="1" applyFill="1"/>
    <xf numFmtId="0" fontId="3" fillId="4" borderId="0" xfId="2" applyAlignment="1">
      <alignment horizontal="center" vertical="top" wrapText="1"/>
    </xf>
    <xf numFmtId="0" fontId="3" fillId="4" borderId="0" xfId="2" applyAlignment="1">
      <alignment vertical="top"/>
    </xf>
    <xf numFmtId="0" fontId="3" fillId="4" borderId="0" xfId="2" applyAlignment="1">
      <alignment vertical="top" wrapText="1"/>
    </xf>
    <xf numFmtId="0" fontId="3" fillId="22" borderId="0" xfId="20" applyAlignment="1">
      <alignment vertical="top" wrapText="1"/>
    </xf>
    <xf numFmtId="0" fontId="3" fillId="22" borderId="0" xfId="20" applyAlignment="1">
      <alignment vertical="top"/>
    </xf>
    <xf numFmtId="0" fontId="3" fillId="10" borderId="0" xfId="8" applyAlignment="1">
      <alignment vertical="top" wrapText="1"/>
    </xf>
    <xf numFmtId="0" fontId="3" fillId="10" borderId="0" xfId="8" applyAlignment="1">
      <alignment vertical="top"/>
    </xf>
    <xf numFmtId="0" fontId="3" fillId="14" borderId="0" xfId="12" applyAlignment="1">
      <alignment vertical="top"/>
    </xf>
    <xf numFmtId="0" fontId="3" fillId="14" borderId="0" xfId="12" applyAlignment="1">
      <alignment vertical="top" wrapText="1"/>
    </xf>
    <xf numFmtId="0" fontId="3" fillId="18" borderId="0" xfId="16" applyAlignment="1">
      <alignment vertical="top" wrapText="1"/>
    </xf>
    <xf numFmtId="0" fontId="3" fillId="18" borderId="0" xfId="16"/>
    <xf numFmtId="0" fontId="0" fillId="2" borderId="0" xfId="0" applyFill="1" applyAlignment="1">
      <alignment horizontal="center" vertical="center" wrapText="1"/>
    </xf>
    <xf numFmtId="164" fontId="0" fillId="2" borderId="0" xfId="0" applyNumberForma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1" fontId="3" fillId="24" borderId="0" xfId="22" applyNumberFormat="1" applyAlignment="1">
      <alignment horizontal="center" vertical="center" wrapText="1"/>
    </xf>
    <xf numFmtId="1" fontId="3" fillId="24" borderId="0" xfId="22" applyNumberFormat="1" applyAlignment="1">
      <alignment horizontal="center" vertical="center"/>
    </xf>
    <xf numFmtId="1" fontId="6" fillId="21" borderId="0" xfId="19" applyNumberFormat="1" applyAlignment="1">
      <alignment horizontal="center" vertical="center" wrapText="1"/>
    </xf>
    <xf numFmtId="1" fontId="6" fillId="9" borderId="0" xfId="7" applyNumberFormat="1" applyAlignment="1">
      <alignment horizontal="center" vertical="center"/>
    </xf>
    <xf numFmtId="1" fontId="6" fillId="13" borderId="0" xfId="11" applyNumberFormat="1" applyAlignment="1">
      <alignment horizontal="center" vertical="center"/>
    </xf>
    <xf numFmtId="1" fontId="6" fillId="17" borderId="0" xfId="15" applyNumberFormat="1" applyAlignment="1">
      <alignment horizontal="center" vertical="center"/>
    </xf>
    <xf numFmtId="1" fontId="3" fillId="12" borderId="0" xfId="10" applyNumberFormat="1" applyAlignment="1">
      <alignment horizontal="center" vertical="center"/>
    </xf>
    <xf numFmtId="0" fontId="3" fillId="12" borderId="0" xfId="10" applyAlignment="1">
      <alignment horizontal="center" vertical="center"/>
    </xf>
    <xf numFmtId="0" fontId="6" fillId="3" borderId="0" xfId="1" applyAlignment="1">
      <alignment horizontal="center" vertical="center"/>
    </xf>
    <xf numFmtId="0" fontId="3" fillId="23" borderId="0" xfId="21" applyAlignment="1">
      <alignment horizontal="center" vertical="center"/>
    </xf>
    <xf numFmtId="0" fontId="3" fillId="11" borderId="0" xfId="9" applyAlignment="1">
      <alignment horizontal="center" vertical="center"/>
    </xf>
    <xf numFmtId="0" fontId="6" fillId="9" borderId="0" xfId="7" applyAlignment="1">
      <alignment horizontal="center" vertical="center"/>
    </xf>
    <xf numFmtId="0" fontId="3" fillId="15" borderId="0" xfId="13" applyAlignment="1">
      <alignment horizontal="center" vertical="center"/>
    </xf>
    <xf numFmtId="0" fontId="6" fillId="13" borderId="0" xfId="11" applyAlignment="1">
      <alignment horizontal="center" vertical="center"/>
    </xf>
    <xf numFmtId="0" fontId="3" fillId="19" borderId="0" xfId="17" applyAlignment="1">
      <alignment horizontal="center" vertical="center"/>
    </xf>
    <xf numFmtId="1" fontId="3" fillId="6" borderId="0" xfId="4" applyNumberFormat="1" applyAlignment="1">
      <alignment horizontal="center" vertical="center"/>
    </xf>
    <xf numFmtId="1" fontId="6" fillId="7" borderId="0" xfId="5" applyNumberFormat="1" applyAlignment="1">
      <alignment horizontal="center" vertical="center"/>
    </xf>
    <xf numFmtId="0" fontId="6" fillId="17" borderId="0" xfId="15" applyAlignment="1">
      <alignment horizontal="center" vertical="center"/>
    </xf>
    <xf numFmtId="0" fontId="6" fillId="7" borderId="0" xfId="5" applyAlignment="1">
      <alignment horizontal="center" vertical="center"/>
    </xf>
    <xf numFmtId="0" fontId="6" fillId="21" borderId="0" xfId="19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0" fontId="3" fillId="5" borderId="0" xfId="3" applyAlignment="1">
      <alignment horizontal="center" vertical="center"/>
    </xf>
    <xf numFmtId="1" fontId="11" fillId="2" borderId="0" xfId="0" applyNumberFormat="1" applyFont="1" applyFill="1"/>
    <xf numFmtId="1" fontId="1" fillId="5" borderId="0" xfId="3" applyNumberFormat="1" applyFont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6" fillId="3" borderId="0" xfId="1" applyAlignment="1">
      <alignment horizontal="center" vertical="top" wrapText="1"/>
    </xf>
    <xf numFmtId="0" fontId="6" fillId="21" borderId="0" xfId="19" applyAlignment="1">
      <alignment horizontal="center" vertical="top" wrapText="1"/>
    </xf>
    <xf numFmtId="0" fontId="6" fillId="9" borderId="0" xfId="7" applyAlignment="1">
      <alignment horizontal="center" vertical="top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1" fontId="3" fillId="20" borderId="0" xfId="18" applyNumberFormat="1" applyAlignment="1">
      <alignment horizontal="center" vertical="center"/>
    </xf>
    <xf numFmtId="164" fontId="0" fillId="2" borderId="0" xfId="0" applyNumberForma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1" fontId="3" fillId="16" borderId="0" xfId="14" applyNumberFormat="1" applyAlignment="1">
      <alignment horizontal="center" vertical="center"/>
    </xf>
    <xf numFmtId="1" fontId="3" fillId="6" borderId="0" xfId="4" applyNumberFormat="1" applyAlignment="1">
      <alignment horizontal="center" vertical="center" wrapText="1"/>
    </xf>
    <xf numFmtId="1" fontId="3" fillId="24" borderId="0" xfId="22" applyNumberFormat="1" applyAlignment="1">
      <alignment horizontal="center" vertical="center" wrapText="1"/>
    </xf>
    <xf numFmtId="1" fontId="3" fillId="24" borderId="0" xfId="22" applyNumberFormat="1" applyAlignment="1">
      <alignment horizontal="center" vertical="center"/>
    </xf>
    <xf numFmtId="0" fontId="6" fillId="13" borderId="0" xfId="11" applyAlignment="1">
      <alignment horizontal="center" vertical="top" wrapText="1"/>
    </xf>
    <xf numFmtId="0" fontId="6" fillId="7" borderId="1" xfId="5" applyBorder="1" applyAlignment="1">
      <alignment horizontal="center" vertical="top" wrapText="1"/>
    </xf>
    <xf numFmtId="1" fontId="6" fillId="3" borderId="0" xfId="1" applyNumberFormat="1" applyAlignment="1">
      <alignment horizontal="center" vertical="center" wrapText="1"/>
    </xf>
    <xf numFmtId="1" fontId="6" fillId="21" borderId="0" xfId="19" applyNumberFormat="1" applyAlignment="1">
      <alignment horizontal="center" vertical="center" wrapText="1"/>
    </xf>
    <xf numFmtId="1" fontId="6" fillId="9" borderId="0" xfId="7" applyNumberFormat="1" applyAlignment="1">
      <alignment horizontal="center" vertical="center"/>
    </xf>
    <xf numFmtId="1" fontId="6" fillId="13" borderId="0" xfId="11" applyNumberFormat="1" applyAlignment="1">
      <alignment horizontal="center" vertical="center"/>
    </xf>
    <xf numFmtId="1" fontId="6" fillId="17" borderId="0" xfId="15" applyNumberFormat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164" fontId="9" fillId="2" borderId="0" xfId="0" applyNumberFormat="1" applyFont="1" applyFill="1" applyAlignment="1">
      <alignment horizontal="center" vertical="center" wrapText="1"/>
    </xf>
    <xf numFmtId="0" fontId="3" fillId="8" borderId="0" xfId="6" applyAlignment="1">
      <alignment horizontal="center" vertical="top"/>
    </xf>
    <xf numFmtId="0" fontId="7" fillId="4" borderId="0" xfId="2" applyFont="1" applyAlignment="1">
      <alignment horizontal="center" vertical="top" wrapText="1"/>
    </xf>
    <xf numFmtId="0" fontId="7" fillId="22" borderId="0" xfId="20" applyFont="1" applyAlignment="1">
      <alignment horizontal="center" vertical="top" wrapText="1"/>
    </xf>
    <xf numFmtId="0" fontId="7" fillId="10" borderId="0" xfId="8" applyFont="1" applyAlignment="1">
      <alignment horizontal="center" vertical="top" wrapText="1"/>
    </xf>
    <xf numFmtId="0" fontId="7" fillId="14" borderId="0" xfId="12" applyFont="1" applyAlignment="1">
      <alignment horizontal="center" vertical="top" wrapText="1"/>
    </xf>
    <xf numFmtId="0" fontId="2" fillId="18" borderId="0" xfId="16" applyFont="1" applyAlignment="1">
      <alignment horizontal="center" vertical="top" wrapText="1"/>
    </xf>
    <xf numFmtId="0" fontId="3" fillId="18" borderId="0" xfId="16" applyAlignment="1">
      <alignment horizontal="center" vertical="top" wrapText="1"/>
    </xf>
    <xf numFmtId="0" fontId="6" fillId="17" borderId="0" xfId="15" applyAlignment="1">
      <alignment horizontal="center" vertical="top" wrapText="1"/>
    </xf>
    <xf numFmtId="1" fontId="3" fillId="12" borderId="0" xfId="10" applyNumberFormat="1" applyAlignment="1">
      <alignment horizontal="center" vertical="center"/>
    </xf>
    <xf numFmtId="0" fontId="3" fillId="12" borderId="0" xfId="10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1" fontId="6" fillId="3" borderId="0" xfId="1" applyNumberFormat="1" applyAlignment="1">
      <alignment horizontal="center" vertical="center"/>
    </xf>
    <xf numFmtId="1" fontId="6" fillId="21" borderId="0" xfId="19" applyNumberFormat="1" applyAlignment="1">
      <alignment horizontal="center" vertical="center"/>
    </xf>
    <xf numFmtId="1" fontId="3" fillId="6" borderId="0" xfId="4" applyNumberFormat="1" applyAlignment="1">
      <alignment horizontal="center" vertical="center"/>
    </xf>
    <xf numFmtId="1" fontId="0" fillId="2" borderId="0" xfId="0" applyNumberFormat="1" applyFill="1" applyAlignment="1">
      <alignment horizontal="center" vertical="center"/>
    </xf>
    <xf numFmtId="0" fontId="3" fillId="4" borderId="0" xfId="2" applyAlignment="1">
      <alignment vertical="top" wrapText="1"/>
    </xf>
    <xf numFmtId="0" fontId="3" fillId="22" borderId="0" xfId="20" applyAlignment="1">
      <alignment wrapText="1"/>
    </xf>
    <xf numFmtId="0" fontId="3" fillId="10" borderId="0" xfId="8" applyAlignment="1">
      <alignment vertical="top" wrapText="1"/>
    </xf>
  </cellXfs>
  <cellStyles count="23">
    <cellStyle name="20% - Акцент1" xfId="2" builtinId="30"/>
    <cellStyle name="20% - Акцент3" xfId="8" builtinId="38"/>
    <cellStyle name="20% - Акцент4" xfId="12" builtinId="42"/>
    <cellStyle name="20% - Акцент5" xfId="16" builtinId="46"/>
    <cellStyle name="20% - Акцент6" xfId="20" builtinId="50"/>
    <cellStyle name="40% - Акцент1" xfId="3" builtinId="31"/>
    <cellStyle name="40% - Акцент3" xfId="9" builtinId="39"/>
    <cellStyle name="40% - Акцент4" xfId="13" builtinId="43"/>
    <cellStyle name="40% - Акцент5" xfId="17" builtinId="47"/>
    <cellStyle name="40% - Акцент6" xfId="21" builtinId="51"/>
    <cellStyle name="60% - Акцент1" xfId="4" builtinId="32"/>
    <cellStyle name="60% - Акцент2" xfId="6" builtinId="36"/>
    <cellStyle name="60% - Акцент3" xfId="10" builtinId="40"/>
    <cellStyle name="60% - Акцент4" xfId="14" builtinId="44"/>
    <cellStyle name="60% - Акцент5" xfId="18" builtinId="48"/>
    <cellStyle name="60% - Акцент6" xfId="22" builtinId="52"/>
    <cellStyle name="Акцент1" xfId="1" builtinId="29"/>
    <cellStyle name="Акцент2" xfId="5" builtinId="33"/>
    <cellStyle name="Акцент3" xfId="7" builtinId="37"/>
    <cellStyle name="Акцент4" xfId="11" builtinId="41"/>
    <cellStyle name="Акцент5" xfId="15" builtinId="45"/>
    <cellStyle name="Акцент6" xfId="19" builtinId="49"/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Значения</a:t>
            </a:r>
            <a:r>
              <a:rPr lang="ru-RU" baseline="0"/>
              <a:t> по критериям оценки</a:t>
            </a:r>
            <a:endParaRPr lang="ru-RU"/>
          </a:p>
        </c:rich>
      </c:tx>
      <c:layout/>
      <c:spPr>
        <a:noFill/>
        <a:ln>
          <a:noFill/>
        </a:ln>
        <a:effectLst/>
      </c:spPr>
    </c:title>
    <c:plotArea>
      <c:layout/>
      <c:barChart>
        <c:barDir val="bar"/>
        <c:grouping val="clustered"/>
        <c:ser>
          <c:idx val="0"/>
          <c:order val="0"/>
          <c:tx>
            <c:strRef>
              <c:f>Лист1!$A$66</c:f>
              <c:strCache>
                <c:ptCount val="1"/>
                <c:pt idx="0">
                  <c:v>МБОУ Зареченская НОШ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Лист1!$B$65:$F$65</c:f>
              <c:strCache>
                <c:ptCount val="5"/>
                <c:pt idx="0">
                  <c:v>1. Открытость и доступность информации</c:v>
                </c:pt>
                <c:pt idx="1">
                  <c:v>2. Комфортность условий</c:v>
                </c:pt>
                <c:pt idx="2">
                  <c:v>3. Доступность услуг для инвалидов</c:v>
                </c:pt>
                <c:pt idx="3">
                  <c:v>4. Доброжелательность, вежливость работников</c:v>
                </c:pt>
                <c:pt idx="4">
                  <c:v>5. Удовлетворенность условиями оказания услуг</c:v>
                </c:pt>
              </c:strCache>
            </c:strRef>
          </c:cat>
          <c:val>
            <c:numRef>
              <c:f>Лист1!$B$66:$F$66</c:f>
              <c:numCache>
                <c:formatCode>0</c:formatCode>
                <c:ptCount val="5"/>
                <c:pt idx="0">
                  <c:v>15.642857142857142</c:v>
                </c:pt>
                <c:pt idx="1">
                  <c:v>100</c:v>
                </c:pt>
                <c:pt idx="2">
                  <c:v>8</c:v>
                </c:pt>
                <c:pt idx="3">
                  <c:v>92</c:v>
                </c:pt>
                <c:pt idx="4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A42-E147-9946-CC9FD3650BF8}"/>
            </c:ext>
          </c:extLst>
        </c:ser>
        <c:ser>
          <c:idx val="1"/>
          <c:order val="1"/>
          <c:tx>
            <c:strRef>
              <c:f>Лист1!$A$67</c:f>
              <c:strCache>
                <c:ptCount val="1"/>
                <c:pt idx="0">
                  <c:v>МБОУ Тупикская СОШ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Лист1!$B$65:$F$65</c:f>
              <c:strCache>
                <c:ptCount val="5"/>
                <c:pt idx="0">
                  <c:v>1. Открытость и доступность информации</c:v>
                </c:pt>
                <c:pt idx="1">
                  <c:v>2. Комфортность условий</c:v>
                </c:pt>
                <c:pt idx="2">
                  <c:v>3. Доступность услуг для инвалидов</c:v>
                </c:pt>
                <c:pt idx="3">
                  <c:v>4. Доброжелательность, вежливость работников</c:v>
                </c:pt>
                <c:pt idx="4">
                  <c:v>5. Удовлетворенность условиями оказания услуг</c:v>
                </c:pt>
              </c:strCache>
            </c:strRef>
          </c:cat>
          <c:val>
            <c:numRef>
              <c:f>Лист1!$B$67:$F$67</c:f>
              <c:numCache>
                <c:formatCode>0</c:formatCode>
                <c:ptCount val="5"/>
                <c:pt idx="0">
                  <c:v>57.157349896480341</c:v>
                </c:pt>
                <c:pt idx="1">
                  <c:v>88.405797101449281</c:v>
                </c:pt>
                <c:pt idx="2">
                  <c:v>42</c:v>
                </c:pt>
                <c:pt idx="3">
                  <c:v>84.05797101449275</c:v>
                </c:pt>
                <c:pt idx="4">
                  <c:v>83.333333333333329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A42-E147-9946-CC9FD3650BF8}"/>
            </c:ext>
          </c:extLst>
        </c:ser>
        <c:ser>
          <c:idx val="2"/>
          <c:order val="2"/>
          <c:tx>
            <c:strRef>
              <c:f>Лист1!$A$68</c:f>
              <c:strCache>
                <c:ptCount val="1"/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Лист1!$B$65:$F$65</c:f>
              <c:strCache>
                <c:ptCount val="5"/>
                <c:pt idx="0">
                  <c:v>1. Открытость и доступность информации</c:v>
                </c:pt>
                <c:pt idx="1">
                  <c:v>2. Комфортность условий</c:v>
                </c:pt>
                <c:pt idx="2">
                  <c:v>3. Доступность услуг для инвалидов</c:v>
                </c:pt>
                <c:pt idx="3">
                  <c:v>4. Доброжелательность, вежливость работников</c:v>
                </c:pt>
                <c:pt idx="4">
                  <c:v>5. Удовлетворенность условиями оказания услуг</c:v>
                </c:pt>
              </c:strCache>
            </c:strRef>
          </c:cat>
          <c:val>
            <c:numRef>
              <c:f>Лист1!$B$68:$F$68</c:f>
              <c:numCache>
                <c:formatCode>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BFA-674C-AD33-36CE86A1CEC8}"/>
            </c:ext>
          </c:extLst>
        </c:ser>
        <c:ser>
          <c:idx val="3"/>
          <c:order val="3"/>
          <c:tx>
            <c:strRef>
              <c:f>Лист1!$A$69</c:f>
              <c:strCache>
                <c:ptCount val="1"/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Лист1!$B$65:$F$65</c:f>
              <c:strCache>
                <c:ptCount val="5"/>
                <c:pt idx="0">
                  <c:v>1. Открытость и доступность информации</c:v>
                </c:pt>
                <c:pt idx="1">
                  <c:v>2. Комфортность условий</c:v>
                </c:pt>
                <c:pt idx="2">
                  <c:v>3. Доступность услуг для инвалидов</c:v>
                </c:pt>
                <c:pt idx="3">
                  <c:v>4. Доброжелательность, вежливость работников</c:v>
                </c:pt>
                <c:pt idx="4">
                  <c:v>5. Удовлетворенность условиями оказания услуг</c:v>
                </c:pt>
              </c:strCache>
            </c:strRef>
          </c:cat>
          <c:val>
            <c:numRef>
              <c:f>Лист1!$B$69:$F$69</c:f>
              <c:numCache>
                <c:formatCode>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BFA-674C-AD33-36CE86A1CEC8}"/>
            </c:ext>
          </c:extLst>
        </c:ser>
        <c:ser>
          <c:idx val="4"/>
          <c:order val="4"/>
          <c:tx>
            <c:strRef>
              <c:f>Лист1!$A$70</c:f>
              <c:strCache>
                <c:ptCount val="1"/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cat>
            <c:strRef>
              <c:f>Лист1!$B$65:$F$65</c:f>
              <c:strCache>
                <c:ptCount val="5"/>
                <c:pt idx="0">
                  <c:v>1. Открытость и доступность информации</c:v>
                </c:pt>
                <c:pt idx="1">
                  <c:v>2. Комфортность условий</c:v>
                </c:pt>
                <c:pt idx="2">
                  <c:v>3. Доступность услуг для инвалидов</c:v>
                </c:pt>
                <c:pt idx="3">
                  <c:v>4. Доброжелательность, вежливость работников</c:v>
                </c:pt>
                <c:pt idx="4">
                  <c:v>5. Удовлетворенность условиями оказания услуг</c:v>
                </c:pt>
              </c:strCache>
            </c:strRef>
          </c:cat>
          <c:val>
            <c:numRef>
              <c:f>Лист1!$B$70:$F$70</c:f>
              <c:numCache>
                <c:formatCode>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EF8-B54D-8095-17F122F9BB82}"/>
            </c:ext>
          </c:extLst>
        </c:ser>
        <c:gapWidth val="182"/>
        <c:axId val="55953280"/>
        <c:axId val="84570112"/>
      </c:barChart>
      <c:catAx>
        <c:axId val="55953280"/>
        <c:scaling>
          <c:orientation val="minMax"/>
        </c:scaling>
        <c:axPos val="l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4570112"/>
        <c:crosses val="autoZero"/>
        <c:auto val="1"/>
        <c:lblAlgn val="ctr"/>
        <c:lblOffset val="100"/>
      </c:catAx>
      <c:valAx>
        <c:axId val="84570112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59532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plotArea>
      <c:layout/>
      <c:barChart>
        <c:barDir val="bar"/>
        <c:grouping val="clustered"/>
        <c:ser>
          <c:idx val="0"/>
          <c:order val="0"/>
          <c:tx>
            <c:strRef>
              <c:f>Лист1!$D$65</c:f>
              <c:strCache>
                <c:ptCount val="1"/>
                <c:pt idx="0">
                  <c:v>3. Доступность услуг для инвалидов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Лист1!$A$66:$A$67</c:f>
              <c:strCache>
                <c:ptCount val="2"/>
                <c:pt idx="0">
                  <c:v>МБОУ Зареченская НОШ</c:v>
                </c:pt>
                <c:pt idx="1">
                  <c:v>МБОУ Тупикская СОШ</c:v>
                </c:pt>
              </c:strCache>
            </c:strRef>
          </c:cat>
          <c:val>
            <c:numRef>
              <c:f>Лист1!$D$66:$D$67</c:f>
              <c:numCache>
                <c:formatCode>0</c:formatCode>
                <c:ptCount val="2"/>
                <c:pt idx="0">
                  <c:v>8</c:v>
                </c:pt>
                <c:pt idx="1">
                  <c:v>42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F80-394D-83DB-4B51855C74EF}"/>
            </c:ext>
          </c:extLst>
        </c:ser>
        <c:gapWidth val="182"/>
        <c:axId val="67013632"/>
        <c:axId val="67068672"/>
      </c:barChart>
      <c:catAx>
        <c:axId val="67013632"/>
        <c:scaling>
          <c:orientation val="minMax"/>
        </c:scaling>
        <c:axPos val="l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7068672"/>
        <c:crosses val="autoZero"/>
        <c:auto val="1"/>
        <c:lblAlgn val="ctr"/>
        <c:lblOffset val="100"/>
      </c:catAx>
      <c:valAx>
        <c:axId val="67068672"/>
        <c:scaling>
          <c:orientation val="minMax"/>
          <c:max val="100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70136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plotArea>
      <c:layout/>
      <c:barChart>
        <c:barDir val="bar"/>
        <c:grouping val="clustered"/>
        <c:ser>
          <c:idx val="0"/>
          <c:order val="0"/>
          <c:tx>
            <c:strRef>
              <c:f>Лист1!$E$65</c:f>
              <c:strCache>
                <c:ptCount val="1"/>
                <c:pt idx="0">
                  <c:v>4. Доброжелательность, вежливость работников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Лист1!$A$66:$A$67</c:f>
              <c:strCache>
                <c:ptCount val="2"/>
                <c:pt idx="0">
                  <c:v>МБОУ Зареченская НОШ</c:v>
                </c:pt>
                <c:pt idx="1">
                  <c:v>МБОУ Тупикская СОШ</c:v>
                </c:pt>
              </c:strCache>
            </c:strRef>
          </c:cat>
          <c:val>
            <c:numRef>
              <c:f>Лист1!$E$66:$E$67</c:f>
              <c:numCache>
                <c:formatCode>0</c:formatCode>
                <c:ptCount val="2"/>
                <c:pt idx="0">
                  <c:v>92</c:v>
                </c:pt>
                <c:pt idx="1">
                  <c:v>84.05797101449275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049-9140-AD5F-6712C8B914AD}"/>
            </c:ext>
          </c:extLst>
        </c:ser>
        <c:gapWidth val="182"/>
        <c:axId val="67129728"/>
        <c:axId val="67131264"/>
      </c:barChart>
      <c:catAx>
        <c:axId val="67129728"/>
        <c:scaling>
          <c:orientation val="minMax"/>
        </c:scaling>
        <c:axPos val="l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7131264"/>
        <c:crosses val="autoZero"/>
        <c:auto val="1"/>
        <c:lblAlgn val="ctr"/>
        <c:lblOffset val="100"/>
      </c:catAx>
      <c:valAx>
        <c:axId val="67131264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71297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plotArea>
      <c:layout/>
      <c:barChart>
        <c:barDir val="bar"/>
        <c:grouping val="clustered"/>
        <c:ser>
          <c:idx val="0"/>
          <c:order val="0"/>
          <c:tx>
            <c:strRef>
              <c:f>Лист1!$F$65</c:f>
              <c:strCache>
                <c:ptCount val="1"/>
                <c:pt idx="0">
                  <c:v>5. Удовлетворенность условиями оказания услуг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Лист1!$A$66:$A$67</c:f>
              <c:strCache>
                <c:ptCount val="2"/>
                <c:pt idx="0">
                  <c:v>МБОУ Зареченская НОШ</c:v>
                </c:pt>
                <c:pt idx="1">
                  <c:v>МБОУ Тупикская СОШ</c:v>
                </c:pt>
              </c:strCache>
            </c:strRef>
          </c:cat>
          <c:val>
            <c:numRef>
              <c:f>Лист1!$F$66:$F$67</c:f>
              <c:numCache>
                <c:formatCode>0</c:formatCode>
                <c:ptCount val="2"/>
                <c:pt idx="0">
                  <c:v>100</c:v>
                </c:pt>
                <c:pt idx="1">
                  <c:v>83.333333333333329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24D-2E4F-B4E0-F3A2CDC220FB}"/>
            </c:ext>
          </c:extLst>
        </c:ser>
        <c:gapWidth val="182"/>
        <c:axId val="68830720"/>
        <c:axId val="68832256"/>
      </c:barChart>
      <c:catAx>
        <c:axId val="68830720"/>
        <c:scaling>
          <c:orientation val="minMax"/>
        </c:scaling>
        <c:axPos val="l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8832256"/>
        <c:crosses val="autoZero"/>
        <c:auto val="1"/>
        <c:lblAlgn val="ctr"/>
        <c:lblOffset val="100"/>
      </c:catAx>
      <c:valAx>
        <c:axId val="68832256"/>
        <c:scaling>
          <c:orientation val="minMax"/>
          <c:min val="0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88307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autoTitleDeleted val="1"/>
    <c:plotArea>
      <c:layout/>
      <c:barChart>
        <c:barDir val="bar"/>
        <c:grouping val="clustered"/>
        <c:ser>
          <c:idx val="0"/>
          <c:order val="0"/>
          <c:tx>
            <c:strRef>
              <c:f>Лист1!$A$66:$A$67</c:f>
              <c:strCache>
                <c:ptCount val="1"/>
                <c:pt idx="0">
                  <c:v>МБОУ Зареченская НОШ МБОУ Тупикская СОШ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Лист1!$L$66:$L$67</c:f>
              <c:strCache>
                <c:ptCount val="2"/>
                <c:pt idx="0">
                  <c:v>МБОУ Зареченская НОШ</c:v>
                </c:pt>
                <c:pt idx="1">
                  <c:v>МБОУ Тупикская СОШ</c:v>
                </c:pt>
              </c:strCache>
            </c:strRef>
          </c:cat>
          <c:val>
            <c:numRef>
              <c:f>Лист1!$G$66:$G$67</c:f>
              <c:numCache>
                <c:formatCode>General</c:formatCode>
                <c:ptCount val="2"/>
                <c:pt idx="0">
                  <c:v>63</c:v>
                </c:pt>
                <c:pt idx="1">
                  <c:v>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917-FD4F-B504-F62F5099C161}"/>
            </c:ext>
          </c:extLst>
        </c:ser>
        <c:gapWidth val="219"/>
        <c:axId val="72759936"/>
        <c:axId val="72769920"/>
      </c:barChart>
      <c:catAx>
        <c:axId val="72759936"/>
        <c:scaling>
          <c:orientation val="minMax"/>
        </c:scaling>
        <c:axPos val="l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2769920"/>
        <c:crosses val="autoZero"/>
        <c:auto val="1"/>
        <c:lblAlgn val="ctr"/>
        <c:lblOffset val="100"/>
      </c:catAx>
      <c:valAx>
        <c:axId val="72769920"/>
        <c:scaling>
          <c:orientation val="minMax"/>
          <c:max val="100"/>
          <c:min val="0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2759936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Значения</a:t>
            </a:r>
            <a:r>
              <a:rPr lang="ru-RU" baseline="0"/>
              <a:t> по критериям оценки</a:t>
            </a:r>
            <a:endParaRPr lang="ru-RU"/>
          </a:p>
        </c:rich>
      </c:tx>
      <c:layout/>
      <c:spPr>
        <a:noFill/>
        <a:ln>
          <a:noFill/>
        </a:ln>
        <a:effectLst/>
      </c:spPr>
    </c:title>
    <c:plotArea>
      <c:layout/>
      <c:barChart>
        <c:barDir val="bar"/>
        <c:grouping val="clustered"/>
        <c:ser>
          <c:idx val="0"/>
          <c:order val="0"/>
          <c:tx>
            <c:strRef>
              <c:f>Лист1!$A$66</c:f>
              <c:strCache>
                <c:ptCount val="1"/>
                <c:pt idx="0">
                  <c:v>МБОУ Зареченская НОШ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Лист1!$B$65:$F$65</c:f>
              <c:strCache>
                <c:ptCount val="5"/>
                <c:pt idx="0">
                  <c:v>1. Открытость и доступность информации</c:v>
                </c:pt>
                <c:pt idx="1">
                  <c:v>2. Комфортность условий</c:v>
                </c:pt>
                <c:pt idx="2">
                  <c:v>3. Доступность услуг для инвалидов</c:v>
                </c:pt>
                <c:pt idx="3">
                  <c:v>4. Доброжелательность, вежливость работников</c:v>
                </c:pt>
                <c:pt idx="4">
                  <c:v>5. Удовлетворенность условиями оказания услуг</c:v>
                </c:pt>
              </c:strCache>
            </c:strRef>
          </c:cat>
          <c:val>
            <c:numRef>
              <c:f>Лист1!$B$66:$F$66</c:f>
              <c:numCache>
                <c:formatCode>0</c:formatCode>
                <c:ptCount val="5"/>
                <c:pt idx="0">
                  <c:v>15.642857142857142</c:v>
                </c:pt>
                <c:pt idx="1">
                  <c:v>100</c:v>
                </c:pt>
                <c:pt idx="2">
                  <c:v>8</c:v>
                </c:pt>
                <c:pt idx="3">
                  <c:v>92</c:v>
                </c:pt>
                <c:pt idx="4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A42-E147-9946-CC9FD3650BF8}"/>
            </c:ext>
          </c:extLst>
        </c:ser>
        <c:ser>
          <c:idx val="1"/>
          <c:order val="1"/>
          <c:tx>
            <c:strRef>
              <c:f>Лист1!$A$67</c:f>
              <c:strCache>
                <c:ptCount val="1"/>
                <c:pt idx="0">
                  <c:v>МБОУ Тупикская СОШ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Лист1!$B$65:$F$65</c:f>
              <c:strCache>
                <c:ptCount val="5"/>
                <c:pt idx="0">
                  <c:v>1. Открытость и доступность информации</c:v>
                </c:pt>
                <c:pt idx="1">
                  <c:v>2. Комфортность условий</c:v>
                </c:pt>
                <c:pt idx="2">
                  <c:v>3. Доступность услуг для инвалидов</c:v>
                </c:pt>
                <c:pt idx="3">
                  <c:v>4. Доброжелательность, вежливость работников</c:v>
                </c:pt>
                <c:pt idx="4">
                  <c:v>5. Удовлетворенность условиями оказания услуг</c:v>
                </c:pt>
              </c:strCache>
            </c:strRef>
          </c:cat>
          <c:val>
            <c:numRef>
              <c:f>Лист1!$B$67:$F$67</c:f>
              <c:numCache>
                <c:formatCode>0</c:formatCode>
                <c:ptCount val="5"/>
                <c:pt idx="0">
                  <c:v>57.157349896480341</c:v>
                </c:pt>
                <c:pt idx="1">
                  <c:v>88.405797101449281</c:v>
                </c:pt>
                <c:pt idx="2">
                  <c:v>42</c:v>
                </c:pt>
                <c:pt idx="3">
                  <c:v>84.05797101449275</c:v>
                </c:pt>
                <c:pt idx="4">
                  <c:v>83.333333333333329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A42-E147-9946-CC9FD3650BF8}"/>
            </c:ext>
          </c:extLst>
        </c:ser>
        <c:gapWidth val="182"/>
        <c:axId val="72807168"/>
        <c:axId val="72808704"/>
      </c:barChart>
      <c:catAx>
        <c:axId val="72807168"/>
        <c:scaling>
          <c:orientation val="minMax"/>
        </c:scaling>
        <c:axPos val="l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2808704"/>
        <c:crosses val="autoZero"/>
        <c:auto val="1"/>
        <c:lblAlgn val="ctr"/>
        <c:lblOffset val="100"/>
      </c:catAx>
      <c:valAx>
        <c:axId val="72808704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2807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1. Открытость</a:t>
            </a:r>
            <a:r>
              <a:rPr lang="ru-RU" baseline="0"/>
              <a:t> и доступность информации</a:t>
            </a:r>
            <a:endParaRPr lang="ru-RU"/>
          </a:p>
        </c:rich>
      </c:tx>
      <c:layout/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0.4899975998367978"/>
          <c:y val="6.2446077233045676E-2"/>
          <c:w val="0.46024941055461333"/>
          <c:h val="0.58807420621179674"/>
        </c:manualLayout>
      </c:layout>
      <c:barChart>
        <c:barDir val="bar"/>
        <c:grouping val="clustered"/>
        <c:ser>
          <c:idx val="0"/>
          <c:order val="0"/>
          <c:tx>
            <c:strRef>
              <c:f>Лист1!$A$16</c:f>
              <c:strCache>
                <c:ptCount val="1"/>
                <c:pt idx="0">
                  <c:v>МБОУ Зареченская НОШ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Лист1!$B$15:$D$15</c:f>
              <c:strCache>
                <c:ptCount val="3"/>
                <c:pt idx="0">
                  <c:v>1.1. Соответствие информации о деятельности организации социальной сферы, размещенной на общедоступных информационных ресурсах, ее содержанию и порядку (форме), установленным нормативными правовыми актами</c:v>
                </c:pt>
                <c:pt idx="1">
                  <c:v>1.2. Наличие на официальном сайте организации социальной сферы информации о дистанционных способах обратной связи и взаимодействия с получателями услуг и их функционирование</c:v>
                </c:pt>
                <c:pt idx="2">
                  <c:v>1.3. Доля получателей услуг, удовлетворенных открытостью, полнотой и доступностью информации о деятельности организации социальной сферы, размещенной на информационных стендах в помещении организации социальной сферы, на официальном сайте организации соци</c:v>
                </c:pt>
              </c:strCache>
            </c:strRef>
          </c:cat>
          <c:val>
            <c:numRef>
              <c:f>Лист1!$B$16:$D$16</c:f>
              <c:numCache>
                <c:formatCode>General</c:formatCode>
                <c:ptCount val="3"/>
                <c:pt idx="0" formatCode="0">
                  <c:v>8.8095238095238084</c:v>
                </c:pt>
                <c:pt idx="1">
                  <c:v>30</c:v>
                </c:pt>
                <c:pt idx="2" formatCode="0">
                  <c:v>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385-7542-8E98-82F5F6D2A80C}"/>
            </c:ext>
          </c:extLst>
        </c:ser>
        <c:ser>
          <c:idx val="1"/>
          <c:order val="1"/>
          <c:tx>
            <c:strRef>
              <c:f>Лист1!$A$17</c:f>
              <c:strCache>
                <c:ptCount val="1"/>
                <c:pt idx="0">
                  <c:v>МБОУ Тупикская СОШ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Лист1!$B$15:$D$15</c:f>
              <c:strCache>
                <c:ptCount val="3"/>
                <c:pt idx="0">
                  <c:v>1.1. Соответствие информации о деятельности организации социальной сферы, размещенной на общедоступных информационных ресурсах, ее содержанию и порядку (форме), установленным нормативными правовыми актами</c:v>
                </c:pt>
                <c:pt idx="1">
                  <c:v>1.2. Наличие на официальном сайте организации социальной сферы информации о дистанционных способах обратной связи и взаимодействия с получателями услуг и их функционирование</c:v>
                </c:pt>
                <c:pt idx="2">
                  <c:v>1.3. Доля получателей услуг, удовлетворенных открытостью, полнотой и доступностью информации о деятельности организации социальной сферы, размещенной на информационных стендах в помещении организации социальной сферы, на официальном сайте организации соци</c:v>
                </c:pt>
              </c:strCache>
            </c:strRef>
          </c:cat>
          <c:val>
            <c:numRef>
              <c:f>Лист1!$B$17:$D$17</c:f>
              <c:numCache>
                <c:formatCode>0</c:formatCode>
                <c:ptCount val="3"/>
                <c:pt idx="0">
                  <c:v>19.365079365079364</c:v>
                </c:pt>
                <c:pt idx="1">
                  <c:v>90</c:v>
                </c:pt>
                <c:pt idx="2">
                  <c:v>60.869565217391312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385-7542-8E98-82F5F6D2A80C}"/>
            </c:ext>
          </c:extLst>
        </c:ser>
        <c:gapWidth val="182"/>
        <c:axId val="92183552"/>
        <c:axId val="92210688"/>
      </c:barChart>
      <c:catAx>
        <c:axId val="92183552"/>
        <c:scaling>
          <c:orientation val="minMax"/>
        </c:scaling>
        <c:axPos val="l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2210688"/>
        <c:crosses val="autoZero"/>
        <c:auto val="1"/>
        <c:lblAlgn val="ctr"/>
        <c:lblOffset val="100"/>
      </c:catAx>
      <c:valAx>
        <c:axId val="92210688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21835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7247735271441384E-2"/>
          <c:y val="0.69462864281930503"/>
          <c:w val="0.62887926509186365"/>
          <c:h val="0.14092584040749812"/>
        </c:manualLayout>
      </c:layout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2.</a:t>
            </a:r>
            <a:r>
              <a:rPr lang="ru-RU" baseline="0"/>
              <a:t> Комфортность условий</a:t>
            </a:r>
            <a:endParaRPr lang="ru-RU"/>
          </a:p>
        </c:rich>
      </c:tx>
      <c:layout/>
      <c:spPr>
        <a:noFill/>
        <a:ln>
          <a:noFill/>
        </a:ln>
        <a:effectLst/>
      </c:spPr>
    </c:title>
    <c:plotArea>
      <c:layout/>
      <c:barChart>
        <c:barDir val="bar"/>
        <c:grouping val="clustered"/>
        <c:ser>
          <c:idx val="0"/>
          <c:order val="0"/>
          <c:tx>
            <c:strRef>
              <c:f>Лист1!$A$16</c:f>
              <c:strCache>
                <c:ptCount val="1"/>
                <c:pt idx="0">
                  <c:v>МБОУ Зареченская НОШ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Лист1!$E$15:$F$15</c:f>
              <c:strCache>
                <c:ptCount val="2"/>
                <c:pt idx="0">
                  <c:v>2.1. Обеспечение в организации социальной сферы комфортных условий для предоставления услуг </c:v>
                </c:pt>
                <c:pt idx="1">
                  <c:v>2.3. Доля получателей услуг, удовлетворенных комфортностью предоставления услуг организацией социальной сферы (в % от общего числа опрошенных получателей услуг)</c:v>
                </c:pt>
              </c:strCache>
            </c:strRef>
          </c:cat>
          <c:val>
            <c:numRef>
              <c:f>Лист1!$E$16:$F$16</c:f>
              <c:numCache>
                <c:formatCode>0</c:formatCode>
                <c:ptCount val="2"/>
                <c:pt idx="0">
                  <c:v>100</c:v>
                </c:pt>
                <c:pt idx="1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CFB-2B49-9CD2-916A85D5B998}"/>
            </c:ext>
          </c:extLst>
        </c:ser>
        <c:ser>
          <c:idx val="1"/>
          <c:order val="1"/>
          <c:tx>
            <c:strRef>
              <c:f>Лист1!$A$17</c:f>
              <c:strCache>
                <c:ptCount val="1"/>
                <c:pt idx="0">
                  <c:v>МБОУ Тупикская СОШ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Лист1!$E$15:$F$15</c:f>
              <c:strCache>
                <c:ptCount val="2"/>
                <c:pt idx="0">
                  <c:v>2.1. Обеспечение в организации социальной сферы комфортных условий для предоставления услуг </c:v>
                </c:pt>
                <c:pt idx="1">
                  <c:v>2.3. Доля получателей услуг, удовлетворенных комфортностью предоставления услуг организацией социальной сферы (в % от общего числа опрошенных получателей услуг)</c:v>
                </c:pt>
              </c:strCache>
            </c:strRef>
          </c:cat>
          <c:val>
            <c:numRef>
              <c:f>Лист1!$E$17:$F$17</c:f>
              <c:numCache>
                <c:formatCode>0</c:formatCode>
                <c:ptCount val="2"/>
                <c:pt idx="0">
                  <c:v>100</c:v>
                </c:pt>
                <c:pt idx="1">
                  <c:v>76.811594202898547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CFB-2B49-9CD2-916A85D5B998}"/>
            </c:ext>
          </c:extLst>
        </c:ser>
        <c:gapWidth val="182"/>
        <c:axId val="54633600"/>
        <c:axId val="54635136"/>
      </c:barChart>
      <c:catAx>
        <c:axId val="54633600"/>
        <c:scaling>
          <c:orientation val="minMax"/>
        </c:scaling>
        <c:axPos val="l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4635136"/>
        <c:crosses val="autoZero"/>
        <c:auto val="1"/>
        <c:lblAlgn val="ctr"/>
        <c:lblOffset val="100"/>
      </c:catAx>
      <c:valAx>
        <c:axId val="54635136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4633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3.</a:t>
            </a:r>
            <a:r>
              <a:rPr lang="ru-RU" baseline="0"/>
              <a:t> Доступность услуг для инвалидов</a:t>
            </a:r>
            <a:endParaRPr lang="ru-RU"/>
          </a:p>
        </c:rich>
      </c:tx>
      <c:layout/>
      <c:spPr>
        <a:noFill/>
        <a:ln>
          <a:noFill/>
        </a:ln>
        <a:effectLst/>
      </c:spPr>
    </c:title>
    <c:plotArea>
      <c:layout/>
      <c:barChart>
        <c:barDir val="bar"/>
        <c:grouping val="clustered"/>
        <c:ser>
          <c:idx val="0"/>
          <c:order val="0"/>
          <c:tx>
            <c:strRef>
              <c:f>Лист1!$A$16</c:f>
              <c:strCache>
                <c:ptCount val="1"/>
                <c:pt idx="0">
                  <c:v>МБОУ Зареченская НОШ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Лист1!$G$15:$I$15</c:f>
              <c:strCache>
                <c:ptCount val="3"/>
                <c:pt idx="0">
                  <c:v>3.1. Оборудование помещений организации социальной сферы и прилегающей к ней территории с учетом доступности для инвалидов</c:v>
                </c:pt>
                <c:pt idx="1">
                  <c:v>3.2. Обеспечение в организации социальной сферы условий доступности, позволяющих инвалидам получать услуги наравне с другими</c:v>
                </c:pt>
                <c:pt idx="2">
                  <c:v>3.3. Доля получателей услуг, удовлетворенных доступностью услуг для инвалидов</c:v>
                </c:pt>
              </c:strCache>
            </c:strRef>
          </c:cat>
          <c:val>
            <c:numRef>
              <c:f>Лист1!$G$16:$I$16</c:f>
              <c:numCache>
                <c:formatCode>0</c:formatCode>
                <c:ptCount val="3"/>
                <c:pt idx="0">
                  <c:v>0</c:v>
                </c:pt>
                <c:pt idx="1">
                  <c:v>20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FD1-0841-B350-83D8ABF2817D}"/>
            </c:ext>
          </c:extLst>
        </c:ser>
        <c:ser>
          <c:idx val="1"/>
          <c:order val="1"/>
          <c:tx>
            <c:strRef>
              <c:f>Лист1!$A$17</c:f>
              <c:strCache>
                <c:ptCount val="1"/>
                <c:pt idx="0">
                  <c:v>МБОУ Тупикская СОШ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Лист1!$G$15:$I$15</c:f>
              <c:strCache>
                <c:ptCount val="3"/>
                <c:pt idx="0">
                  <c:v>3.1. Оборудование помещений организации социальной сферы и прилегающей к ней территории с учетом доступности для инвалидов</c:v>
                </c:pt>
                <c:pt idx="1">
                  <c:v>3.2. Обеспечение в организации социальной сферы условий доступности, позволяющих инвалидам получать услуги наравне с другими</c:v>
                </c:pt>
                <c:pt idx="2">
                  <c:v>3.3. Доля получателей услуг, удовлетворенных доступностью услуг для инвалидов</c:v>
                </c:pt>
              </c:strCache>
            </c:strRef>
          </c:cat>
          <c:val>
            <c:numRef>
              <c:f>Лист1!$G$17:$I$17</c:f>
              <c:numCache>
                <c:formatCode>General</c:formatCode>
                <c:ptCount val="3"/>
                <c:pt idx="0">
                  <c:v>20</c:v>
                </c:pt>
                <c:pt idx="1">
                  <c:v>40</c:v>
                </c:pt>
                <c:pt idx="2" formatCode="0">
                  <c:v>66.666666666666657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FD1-0841-B350-83D8ABF2817D}"/>
            </c:ext>
          </c:extLst>
        </c:ser>
        <c:gapWidth val="182"/>
        <c:axId val="54702080"/>
        <c:axId val="54703616"/>
      </c:barChart>
      <c:catAx>
        <c:axId val="54702080"/>
        <c:scaling>
          <c:orientation val="minMax"/>
        </c:scaling>
        <c:axPos val="l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4703616"/>
        <c:crosses val="autoZero"/>
        <c:auto val="1"/>
        <c:lblAlgn val="ctr"/>
        <c:lblOffset val="100"/>
      </c:catAx>
      <c:valAx>
        <c:axId val="54703616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4702080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4.</a:t>
            </a:r>
            <a:r>
              <a:rPr lang="ru-RU" baseline="0"/>
              <a:t> Доброжелательность, вежливость работников</a:t>
            </a:r>
            <a:endParaRPr lang="ru-RU"/>
          </a:p>
        </c:rich>
      </c:tx>
      <c:layout/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0.49800946488039932"/>
          <c:y val="9.0952061829097708E-2"/>
          <c:w val="0.45203854298605622"/>
          <c:h val="0.59920268275048016"/>
        </c:manualLayout>
      </c:layout>
      <c:barChart>
        <c:barDir val="bar"/>
        <c:grouping val="clustered"/>
        <c:ser>
          <c:idx val="0"/>
          <c:order val="0"/>
          <c:tx>
            <c:strRef>
              <c:f>Лист1!$A$16</c:f>
              <c:strCache>
                <c:ptCount val="1"/>
                <c:pt idx="0">
                  <c:v>МБОУ Зареченская НОШ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Лист1!$J$15:$L$15</c:f>
              <c:strCache>
                <c:ptCount val="3"/>
                <c:pt idx="0">
                  <c:v>4.1. Доля получателей услуг, удовлетворенных доброжелательностью, вежливостью работников организации социальной сферы, обеспечивающих первичный контакт и информирование получателя услуги при непосредственном обращении в организацию социальной сферы </c:v>
                </c:pt>
                <c:pt idx="1">
                  <c:v>4.2. Доля получателей услуг, удовлетворенных доброжелательностью, вежливостью работников организации социальной сферы, обеспечивающих непосредственное оказание услуги при обращении в организацию социальной сферы</c:v>
                </c:pt>
                <c:pt idx="2">
                  <c:v>4.3. Доля получателей услуг, удовлетворенных доброжелательностью, вежливостью работников организации социальной сферы при использовании дистанционных форм взаимодействия</c:v>
                </c:pt>
              </c:strCache>
            </c:strRef>
          </c:cat>
          <c:val>
            <c:numRef>
              <c:f>Лист1!$J$16:$L$16</c:f>
              <c:numCache>
                <c:formatCode>0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60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FFE-1547-805D-0501DE89047D}"/>
            </c:ext>
          </c:extLst>
        </c:ser>
        <c:ser>
          <c:idx val="1"/>
          <c:order val="1"/>
          <c:tx>
            <c:strRef>
              <c:f>Лист1!$A$17</c:f>
              <c:strCache>
                <c:ptCount val="1"/>
                <c:pt idx="0">
                  <c:v>МБОУ Тупикская СОШ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Лист1!$J$15:$L$15</c:f>
              <c:strCache>
                <c:ptCount val="3"/>
                <c:pt idx="0">
                  <c:v>4.1. Доля получателей услуг, удовлетворенных доброжелательностью, вежливостью работников организации социальной сферы, обеспечивающих первичный контакт и информирование получателя услуги при непосредственном обращении в организацию социальной сферы </c:v>
                </c:pt>
                <c:pt idx="1">
                  <c:v>4.2. Доля получателей услуг, удовлетворенных доброжелательностью, вежливостью работников организации социальной сферы, обеспечивающих непосредственное оказание услуги при обращении в организацию социальной сферы</c:v>
                </c:pt>
                <c:pt idx="2">
                  <c:v>4.3. Доля получателей услуг, удовлетворенных доброжелательностью, вежливостью работников организации социальной сферы при использовании дистанционных форм взаимодействия</c:v>
                </c:pt>
              </c:strCache>
            </c:strRef>
          </c:cat>
          <c:val>
            <c:numRef>
              <c:f>Лист1!$J$17:$L$17</c:f>
              <c:numCache>
                <c:formatCode>0</c:formatCode>
                <c:ptCount val="3"/>
                <c:pt idx="0">
                  <c:v>85.507246376811594</c:v>
                </c:pt>
                <c:pt idx="1">
                  <c:v>89.85507246376811</c:v>
                </c:pt>
                <c:pt idx="2">
                  <c:v>69.565217391304344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FFE-1547-805D-0501DE89047D}"/>
            </c:ext>
          </c:extLst>
        </c:ser>
        <c:gapWidth val="182"/>
        <c:axId val="54730112"/>
        <c:axId val="54744192"/>
      </c:barChart>
      <c:catAx>
        <c:axId val="54730112"/>
        <c:scaling>
          <c:orientation val="minMax"/>
        </c:scaling>
        <c:axPos val="l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4744192"/>
        <c:crosses val="autoZero"/>
        <c:auto val="1"/>
        <c:lblAlgn val="ctr"/>
        <c:lblOffset val="100"/>
      </c:catAx>
      <c:valAx>
        <c:axId val="54744192"/>
        <c:scaling>
          <c:orientation val="minMax"/>
          <c:max val="100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4730112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5476810161132283E-2"/>
          <c:y val="0.73077641939521865"/>
          <c:w val="0.60461975693126513"/>
          <c:h val="0.14054650117970041"/>
        </c:manualLayout>
      </c:layout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5.</a:t>
            </a:r>
            <a:r>
              <a:rPr lang="ru-RU" baseline="0"/>
              <a:t> Удовлетворенность условиями оказания услуг</a:t>
            </a:r>
            <a:endParaRPr lang="ru-RU"/>
          </a:p>
        </c:rich>
      </c:tx>
      <c:layout/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0.50641813325750729"/>
          <c:y val="9.0952061829097708E-2"/>
          <c:w val="0.44356316779206295"/>
          <c:h val="0.61934710397508663"/>
        </c:manualLayout>
      </c:layout>
      <c:barChart>
        <c:barDir val="bar"/>
        <c:grouping val="clustered"/>
        <c:ser>
          <c:idx val="0"/>
          <c:order val="0"/>
          <c:tx>
            <c:strRef>
              <c:f>Лист1!$A$16</c:f>
              <c:strCache>
                <c:ptCount val="1"/>
                <c:pt idx="0">
                  <c:v>МБОУ Зареченская НОШ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Лист1!$M$15:$N$15</c:f>
              <c:strCache>
                <c:ptCount val="2"/>
                <c:pt idx="0">
                  <c:v>5.2. Доля получателей услуг, удовлетворенных организационными условиями предоставления услуг</c:v>
                </c:pt>
                <c:pt idx="1">
                  <c:v>5.3. Доля получателей услуг, удовлетворенных в целом условиями оказания услуг в организации социальной сферы </c:v>
                </c:pt>
              </c:strCache>
            </c:strRef>
          </c:cat>
          <c:val>
            <c:numRef>
              <c:f>Лист1!$M$16:$N$16</c:f>
              <c:numCache>
                <c:formatCode>0</c:formatCode>
                <c:ptCount val="2"/>
                <c:pt idx="0">
                  <c:v>100</c:v>
                </c:pt>
                <c:pt idx="1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D51-274B-9DC6-EB12331C1805}"/>
            </c:ext>
          </c:extLst>
        </c:ser>
        <c:ser>
          <c:idx val="1"/>
          <c:order val="1"/>
          <c:tx>
            <c:strRef>
              <c:f>Лист1!$A$17</c:f>
              <c:strCache>
                <c:ptCount val="1"/>
                <c:pt idx="0">
                  <c:v>МБОУ Тупикская СОШ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Лист1!$M$15:$N$15</c:f>
              <c:strCache>
                <c:ptCount val="2"/>
                <c:pt idx="0">
                  <c:v>5.2. Доля получателей услуг, удовлетворенных организационными условиями предоставления услуг</c:v>
                </c:pt>
                <c:pt idx="1">
                  <c:v>5.3. Доля получателей услуг, удовлетворенных в целом условиями оказания услуг в организации социальной сферы </c:v>
                </c:pt>
              </c:strCache>
            </c:strRef>
          </c:cat>
          <c:val>
            <c:numRef>
              <c:f>Лист1!$M$17:$N$17</c:f>
              <c:numCache>
                <c:formatCode>0</c:formatCode>
                <c:ptCount val="2"/>
                <c:pt idx="0">
                  <c:v>91.304347826086953</c:v>
                </c:pt>
                <c:pt idx="1">
                  <c:v>84.05797101449275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D51-274B-9DC6-EB12331C1805}"/>
            </c:ext>
          </c:extLst>
        </c:ser>
        <c:gapWidth val="182"/>
        <c:axId val="54765824"/>
        <c:axId val="54792192"/>
      </c:barChart>
      <c:catAx>
        <c:axId val="54765824"/>
        <c:scaling>
          <c:orientation val="minMax"/>
        </c:scaling>
        <c:axPos val="l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4792192"/>
        <c:crosses val="autoZero"/>
        <c:auto val="1"/>
        <c:lblAlgn val="ctr"/>
        <c:lblOffset val="100"/>
      </c:catAx>
      <c:valAx>
        <c:axId val="54792192"/>
        <c:scaling>
          <c:orientation val="minMax"/>
          <c:max val="100"/>
          <c:min val="0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4765824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4883296031098296E-2"/>
          <c:y val="0.74588473531367394"/>
          <c:w val="0.62887940264204134"/>
          <c:h val="0.14054650117970041"/>
        </c:manualLayout>
      </c:layout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autoTitleDeleted val="1"/>
    <c:plotArea>
      <c:layout/>
      <c:barChart>
        <c:barDir val="bar"/>
        <c:grouping val="clustered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Лист1!$L$66:$L$70</c:f>
              <c:strCache>
                <c:ptCount val="2"/>
                <c:pt idx="0">
                  <c:v>МБОУ Зареченская НОШ</c:v>
                </c:pt>
                <c:pt idx="1">
                  <c:v>МБОУ Тупикская СОШ</c:v>
                </c:pt>
              </c:strCache>
            </c:strRef>
          </c:cat>
          <c:val>
            <c:numRef>
              <c:f>Лист1!#REF!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917-FD4F-B504-F62F5099C161}"/>
            </c:ext>
          </c:extLst>
        </c:ser>
        <c:gapWidth val="219"/>
        <c:axId val="54800384"/>
        <c:axId val="54801920"/>
      </c:barChart>
      <c:catAx>
        <c:axId val="54800384"/>
        <c:scaling>
          <c:orientation val="minMax"/>
        </c:scaling>
        <c:axPos val="l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4801920"/>
        <c:crosses val="autoZero"/>
        <c:auto val="1"/>
        <c:lblAlgn val="ctr"/>
        <c:lblOffset val="100"/>
      </c:catAx>
      <c:valAx>
        <c:axId val="54801920"/>
        <c:scaling>
          <c:orientation val="minMax"/>
          <c:max val="100"/>
          <c:min val="0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4800384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plotArea>
      <c:layout/>
      <c:barChart>
        <c:barDir val="bar"/>
        <c:grouping val="clustered"/>
        <c:ser>
          <c:idx val="0"/>
          <c:order val="0"/>
          <c:tx>
            <c:strRef>
              <c:f>Лист1!$C$65</c:f>
              <c:strCache>
                <c:ptCount val="1"/>
                <c:pt idx="0">
                  <c:v>2. Комфортность условий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Лист1!$A$66:$A$67</c:f>
              <c:strCache>
                <c:ptCount val="2"/>
                <c:pt idx="0">
                  <c:v>МБОУ Зареченская НОШ</c:v>
                </c:pt>
                <c:pt idx="1">
                  <c:v>МБОУ Тупикская СОШ</c:v>
                </c:pt>
              </c:strCache>
            </c:strRef>
          </c:cat>
          <c:val>
            <c:numRef>
              <c:f>Лист1!$C$66:$C$67</c:f>
              <c:numCache>
                <c:formatCode>0</c:formatCode>
                <c:ptCount val="2"/>
                <c:pt idx="0">
                  <c:v>100</c:v>
                </c:pt>
                <c:pt idx="1">
                  <c:v>88.405797101449281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323-DA48-9B63-D040CA82E3E1}"/>
            </c:ext>
          </c:extLst>
        </c:ser>
        <c:gapWidth val="182"/>
        <c:axId val="54829824"/>
        <c:axId val="54831360"/>
      </c:barChart>
      <c:catAx>
        <c:axId val="54829824"/>
        <c:scaling>
          <c:orientation val="minMax"/>
        </c:scaling>
        <c:axPos val="l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4831360"/>
        <c:crosses val="autoZero"/>
        <c:auto val="1"/>
        <c:lblAlgn val="ctr"/>
        <c:lblOffset val="100"/>
      </c:catAx>
      <c:valAx>
        <c:axId val="54831360"/>
        <c:scaling>
          <c:orientation val="minMax"/>
          <c:min val="0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48298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plotArea>
      <c:layout/>
      <c:barChart>
        <c:barDir val="bar"/>
        <c:grouping val="clustered"/>
        <c:ser>
          <c:idx val="0"/>
          <c:order val="0"/>
          <c:tx>
            <c:strRef>
              <c:f>Лист1!$B$65</c:f>
              <c:strCache>
                <c:ptCount val="1"/>
                <c:pt idx="0">
                  <c:v>1. Открытость и доступность информации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Лист1!$A$66:$A$67</c:f>
              <c:strCache>
                <c:ptCount val="2"/>
                <c:pt idx="0">
                  <c:v>МБОУ Зареченская НОШ</c:v>
                </c:pt>
                <c:pt idx="1">
                  <c:v>МБОУ Тупикская СОШ</c:v>
                </c:pt>
              </c:strCache>
            </c:strRef>
          </c:cat>
          <c:val>
            <c:numRef>
              <c:f>Лист1!$B$66:$B$67</c:f>
              <c:numCache>
                <c:formatCode>0</c:formatCode>
                <c:ptCount val="2"/>
                <c:pt idx="0">
                  <c:v>15.642857142857142</c:v>
                </c:pt>
                <c:pt idx="1">
                  <c:v>57.157349896480341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07F-654F-85BF-C75EE1AEDD49}"/>
            </c:ext>
          </c:extLst>
        </c:ser>
        <c:gapWidth val="182"/>
        <c:axId val="54851456"/>
        <c:axId val="54852992"/>
      </c:barChart>
      <c:catAx>
        <c:axId val="54851456"/>
        <c:scaling>
          <c:orientation val="minMax"/>
        </c:scaling>
        <c:axPos val="l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4852992"/>
        <c:crosses val="autoZero"/>
        <c:auto val="1"/>
        <c:lblAlgn val="ctr"/>
        <c:lblOffset val="100"/>
      </c:catAx>
      <c:valAx>
        <c:axId val="54852992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48514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9070</xdr:colOff>
      <xdr:row>71</xdr:row>
      <xdr:rowOff>7256</xdr:rowOff>
    </xdr:from>
    <xdr:to>
      <xdr:col>9</xdr:col>
      <xdr:colOff>54428</xdr:colOff>
      <xdr:row>107</xdr:row>
      <xdr:rowOff>-1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xmlns="" id="{7FCC3B35-0365-1D4F-A6BB-367D7D6D495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17</xdr:row>
      <xdr:rowOff>153912</xdr:rowOff>
    </xdr:from>
    <xdr:to>
      <xdr:col>5</xdr:col>
      <xdr:colOff>254000</xdr:colOff>
      <xdr:row>55</xdr:row>
      <xdr:rowOff>122465</xdr:rowOff>
    </xdr:to>
    <xdr:graphicFrame macro="">
      <xdr:nvGraphicFramePr>
        <xdr:cNvPr id="11" name="Диаграмма 10">
          <a:extLst>
            <a:ext uri="{FF2B5EF4-FFF2-40B4-BE49-F238E27FC236}">
              <a16:creationId xmlns:a16="http://schemas.microsoft.com/office/drawing/2014/main" xmlns="" id="{1D54C5E5-63C1-1E42-9EEF-0C0B66C1925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18</xdr:row>
      <xdr:rowOff>4233</xdr:rowOff>
    </xdr:from>
    <xdr:to>
      <xdr:col>12</xdr:col>
      <xdr:colOff>0</xdr:colOff>
      <xdr:row>56</xdr:row>
      <xdr:rowOff>-1</xdr:rowOff>
    </xdr:to>
    <xdr:graphicFrame macro="">
      <xdr:nvGraphicFramePr>
        <xdr:cNvPr id="12" name="Диаграмма 11">
          <a:extLst>
            <a:ext uri="{FF2B5EF4-FFF2-40B4-BE49-F238E27FC236}">
              <a16:creationId xmlns:a16="http://schemas.microsoft.com/office/drawing/2014/main" xmlns="" id="{BC37E957-F424-FD45-9DF8-D2FDFDCED5B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56445</xdr:colOff>
      <xdr:row>18</xdr:row>
      <xdr:rowOff>4233</xdr:rowOff>
    </xdr:from>
    <xdr:to>
      <xdr:col>18</xdr:col>
      <xdr:colOff>564445</xdr:colOff>
      <xdr:row>56</xdr:row>
      <xdr:rowOff>-1</xdr:rowOff>
    </xdr:to>
    <xdr:graphicFrame macro="">
      <xdr:nvGraphicFramePr>
        <xdr:cNvPr id="13" name="Диаграмма 12">
          <a:extLst>
            <a:ext uri="{FF2B5EF4-FFF2-40B4-BE49-F238E27FC236}">
              <a16:creationId xmlns:a16="http://schemas.microsoft.com/office/drawing/2014/main" xmlns="" id="{DB7131F0-D469-6546-A791-C78254CE007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20</xdr:col>
      <xdr:colOff>0</xdr:colOff>
      <xdr:row>18</xdr:row>
      <xdr:rowOff>18345</xdr:rowOff>
    </xdr:from>
    <xdr:to>
      <xdr:col>26</xdr:col>
      <xdr:colOff>508000</xdr:colOff>
      <xdr:row>56</xdr:row>
      <xdr:rowOff>0</xdr:rowOff>
    </xdr:to>
    <xdr:graphicFrame macro="">
      <xdr:nvGraphicFramePr>
        <xdr:cNvPr id="14" name="Диаграмма 13">
          <a:extLst>
            <a:ext uri="{FF2B5EF4-FFF2-40B4-BE49-F238E27FC236}">
              <a16:creationId xmlns:a16="http://schemas.microsoft.com/office/drawing/2014/main" xmlns="" id="{08A2013A-BBB0-6243-A9F0-BFB06E86D69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27</xdr:col>
      <xdr:colOff>663223</xdr:colOff>
      <xdr:row>18</xdr:row>
      <xdr:rowOff>18345</xdr:rowOff>
    </xdr:from>
    <xdr:to>
      <xdr:col>34</xdr:col>
      <xdr:colOff>493889</xdr:colOff>
      <xdr:row>56</xdr:row>
      <xdr:rowOff>0</xdr:rowOff>
    </xdr:to>
    <xdr:graphicFrame macro="">
      <xdr:nvGraphicFramePr>
        <xdr:cNvPr id="15" name="Диаграмма 14">
          <a:extLst>
            <a:ext uri="{FF2B5EF4-FFF2-40B4-BE49-F238E27FC236}">
              <a16:creationId xmlns:a16="http://schemas.microsoft.com/office/drawing/2014/main" xmlns="" id="{8DBE8A99-0A04-6E49-A433-9A16D3D9D87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662214</xdr:colOff>
      <xdr:row>75</xdr:row>
      <xdr:rowOff>14110</xdr:rowOff>
    </xdr:from>
    <xdr:to>
      <xdr:col>15</xdr:col>
      <xdr:colOff>99786</xdr:colOff>
      <xdr:row>100</xdr:row>
      <xdr:rowOff>8871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9379BF52-AE43-9E4C-9398-75EB1BFD04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807357</xdr:colOff>
      <xdr:row>58</xdr:row>
      <xdr:rowOff>16328</xdr:rowOff>
    </xdr:from>
    <xdr:to>
      <xdr:col>12</xdr:col>
      <xdr:colOff>0</xdr:colOff>
      <xdr:row>61</xdr:row>
      <xdr:rowOff>2160814</xdr:rowOff>
    </xdr:to>
    <xdr:graphicFrame macro="">
      <xdr:nvGraphicFramePr>
        <xdr:cNvPr id="4" name="Диаграмма 3">
          <a:extLst>
            <a:ext uri="{FF2B5EF4-FFF2-40B4-BE49-F238E27FC236}">
              <a16:creationId xmlns:a16="http://schemas.microsoft.com/office/drawing/2014/main" xmlns="" id="{651A5D93-1A26-4D45-946A-47A2F0A2E5F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58</xdr:row>
      <xdr:rowOff>52614</xdr:rowOff>
    </xdr:from>
    <xdr:to>
      <xdr:col>5</xdr:col>
      <xdr:colOff>272143</xdr:colOff>
      <xdr:row>61</xdr:row>
      <xdr:rowOff>2197100</xdr:rowOff>
    </xdr:to>
    <xdr:graphicFrame macro="">
      <xdr:nvGraphicFramePr>
        <xdr:cNvPr id="5" name="Диаграмма 4">
          <a:extLst>
            <a:ext uri="{FF2B5EF4-FFF2-40B4-BE49-F238E27FC236}">
              <a16:creationId xmlns:a16="http://schemas.microsoft.com/office/drawing/2014/main" xmlns="" id="{3A7DFA3A-FFAC-9846-9DBA-7A6C56C6129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12</xdr:col>
      <xdr:colOff>9071</xdr:colOff>
      <xdr:row>58</xdr:row>
      <xdr:rowOff>16328</xdr:rowOff>
    </xdr:from>
    <xdr:to>
      <xdr:col>18</xdr:col>
      <xdr:colOff>190499</xdr:colOff>
      <xdr:row>61</xdr:row>
      <xdr:rowOff>2160814</xdr:rowOff>
    </xdr:to>
    <xdr:graphicFrame macro="">
      <xdr:nvGraphicFramePr>
        <xdr:cNvPr id="6" name="Диаграмма 5">
          <a:extLst>
            <a:ext uri="{FF2B5EF4-FFF2-40B4-BE49-F238E27FC236}">
              <a16:creationId xmlns:a16="http://schemas.microsoft.com/office/drawing/2014/main" xmlns="" id="{AEDA665B-06DA-444E-B577-FC79AF6D2DF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</xdr:col>
      <xdr:colOff>324556</xdr:colOff>
      <xdr:row>61</xdr:row>
      <xdr:rowOff>2410178</xdr:rowOff>
    </xdr:from>
    <xdr:to>
      <xdr:col>9</xdr:col>
      <xdr:colOff>14112</xdr:colOff>
      <xdr:row>61</xdr:row>
      <xdr:rowOff>5153378</xdr:rowOff>
    </xdr:to>
    <xdr:graphicFrame macro="">
      <xdr:nvGraphicFramePr>
        <xdr:cNvPr id="7" name="Диаграмма 6">
          <a:extLst>
            <a:ext uri="{FF2B5EF4-FFF2-40B4-BE49-F238E27FC236}">
              <a16:creationId xmlns:a16="http://schemas.microsoft.com/office/drawing/2014/main" xmlns="" id="{800C9071-13D0-084E-9A57-D6ECA4DB9B3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10</xdr:col>
      <xdr:colOff>691444</xdr:colOff>
      <xdr:row>61</xdr:row>
      <xdr:rowOff>2381956</xdr:rowOff>
    </xdr:from>
    <xdr:to>
      <xdr:col>16</xdr:col>
      <xdr:colOff>42333</xdr:colOff>
      <xdr:row>61</xdr:row>
      <xdr:rowOff>5125156</xdr:rowOff>
    </xdr:to>
    <xdr:graphicFrame macro="">
      <xdr:nvGraphicFramePr>
        <xdr:cNvPr id="8" name="Диаграмма 7">
          <a:extLst>
            <a:ext uri="{FF2B5EF4-FFF2-40B4-BE49-F238E27FC236}">
              <a16:creationId xmlns:a16="http://schemas.microsoft.com/office/drawing/2014/main" xmlns="" id="{E5E9C8FE-FBF3-F343-993D-61A3C741205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10</xdr:col>
      <xdr:colOff>153307</xdr:colOff>
      <xdr:row>75</xdr:row>
      <xdr:rowOff>166510</xdr:rowOff>
    </xdr:from>
    <xdr:to>
      <xdr:col>15</xdr:col>
      <xdr:colOff>252186</xdr:colOff>
      <xdr:row>100</xdr:row>
      <xdr:rowOff>161271</xdr:rowOff>
    </xdr:to>
    <xdr:graphicFrame macro="">
      <xdr:nvGraphicFramePr>
        <xdr:cNvPr id="16" name="Диаграмма 15">
          <a:extLst>
            <a:ext uri="{FF2B5EF4-FFF2-40B4-BE49-F238E27FC236}">
              <a16:creationId xmlns:a16="http://schemas.microsoft.com/office/drawing/2014/main" xmlns="" id="{9379BF52-AE43-9E4C-9398-75EB1BFD04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161470</xdr:colOff>
      <xdr:row>71</xdr:row>
      <xdr:rowOff>159656</xdr:rowOff>
    </xdr:from>
    <xdr:to>
      <xdr:col>9</xdr:col>
      <xdr:colOff>206828</xdr:colOff>
      <xdr:row>107</xdr:row>
      <xdr:rowOff>152399</xdr:rowOff>
    </xdr:to>
    <xdr:graphicFrame macro="">
      <xdr:nvGraphicFramePr>
        <xdr:cNvPr id="17" name="Диаграмма 16">
          <a:extLst>
            <a:ext uri="{FF2B5EF4-FFF2-40B4-BE49-F238E27FC236}">
              <a16:creationId xmlns:a16="http://schemas.microsoft.com/office/drawing/2014/main" xmlns="" id="{7FCC3B35-0365-1D4F-A6BB-367D7D6D495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R70"/>
  <sheetViews>
    <sheetView tabSelected="1" topLeftCell="H43" zoomScale="70" zoomScaleNormal="70" workbookViewId="0">
      <selection activeCell="AG63" sqref="AG63:AL64"/>
    </sheetView>
  </sheetViews>
  <sheetFormatPr defaultColWidth="8.85546875" defaultRowHeight="15"/>
  <cols>
    <col min="1" max="1" width="21.140625" customWidth="1"/>
    <col min="6" max="6" width="13" bestFit="1" customWidth="1"/>
    <col min="11" max="11" width="13" bestFit="1" customWidth="1"/>
    <col min="12" max="12" width="11.7109375" bestFit="1" customWidth="1"/>
    <col min="16" max="16" width="9.7109375" bestFit="1" customWidth="1"/>
    <col min="17" max="18" width="10.7109375" bestFit="1" customWidth="1"/>
    <col min="20" max="20" width="11.85546875" bestFit="1" customWidth="1"/>
    <col min="22" max="22" width="9.7109375" customWidth="1"/>
    <col min="23" max="23" width="10.42578125" customWidth="1"/>
    <col min="24" max="35" width="8.85546875" customWidth="1"/>
    <col min="36" max="36" width="8.7109375" customWidth="1"/>
    <col min="37" max="38" width="8.85546875" customWidth="1"/>
  </cols>
  <sheetData>
    <row r="1" spans="1:37" ht="51" customHeight="1">
      <c r="A1" s="80" t="s">
        <v>0</v>
      </c>
      <c r="B1" s="81" t="s">
        <v>1</v>
      </c>
      <c r="C1" s="81"/>
      <c r="D1" s="81"/>
      <c r="E1" s="81"/>
      <c r="F1" s="81"/>
      <c r="G1" s="81"/>
      <c r="H1" s="81"/>
      <c r="I1" s="81"/>
      <c r="J1" s="81"/>
      <c r="K1" s="81"/>
      <c r="L1" s="82" t="s">
        <v>2</v>
      </c>
      <c r="M1" s="82"/>
      <c r="N1" s="82"/>
      <c r="O1" s="82"/>
      <c r="P1" s="83" t="s">
        <v>3</v>
      </c>
      <c r="Q1" s="83"/>
      <c r="R1" s="83"/>
      <c r="S1" s="83"/>
      <c r="T1" s="83"/>
      <c r="U1" s="93" t="s">
        <v>4</v>
      </c>
      <c r="V1" s="93"/>
      <c r="W1" s="93"/>
      <c r="X1" s="93"/>
      <c r="Y1" s="93"/>
      <c r="Z1" s="93"/>
      <c r="AA1" s="93"/>
      <c r="AB1" s="109" t="s">
        <v>5</v>
      </c>
      <c r="AC1" s="109"/>
      <c r="AD1" s="109"/>
      <c r="AE1" s="109"/>
      <c r="AF1" s="109"/>
      <c r="AG1" s="109"/>
      <c r="AH1" s="109"/>
      <c r="AI1" s="94" t="s">
        <v>6</v>
      </c>
      <c r="AJ1" s="102" t="s">
        <v>7</v>
      </c>
    </row>
    <row r="2" spans="1:37" ht="378">
      <c r="A2" s="80"/>
      <c r="B2" s="103" t="s">
        <v>45</v>
      </c>
      <c r="C2" s="103"/>
      <c r="D2" s="103"/>
      <c r="E2" s="103"/>
      <c r="F2" s="18" t="s">
        <v>46</v>
      </c>
      <c r="G2" s="103" t="s">
        <v>47</v>
      </c>
      <c r="H2" s="103"/>
      <c r="I2" s="103"/>
      <c r="J2" s="103"/>
      <c r="K2" s="7" t="s">
        <v>8</v>
      </c>
      <c r="L2" s="17" t="s">
        <v>9</v>
      </c>
      <c r="M2" s="104" t="s">
        <v>10</v>
      </c>
      <c r="N2" s="104"/>
      <c r="O2" s="34" t="s">
        <v>11</v>
      </c>
      <c r="P2" s="35" t="s">
        <v>50</v>
      </c>
      <c r="Q2" s="35" t="s">
        <v>51</v>
      </c>
      <c r="R2" s="105" t="s">
        <v>52</v>
      </c>
      <c r="S2" s="105"/>
      <c r="T2" s="36" t="s">
        <v>12</v>
      </c>
      <c r="U2" s="106" t="s">
        <v>13</v>
      </c>
      <c r="V2" s="106"/>
      <c r="W2" s="106" t="s">
        <v>14</v>
      </c>
      <c r="X2" s="106"/>
      <c r="Y2" s="106" t="s">
        <v>15</v>
      </c>
      <c r="Z2" s="106"/>
      <c r="AA2" s="37" t="s">
        <v>16</v>
      </c>
      <c r="AB2" s="107" t="s">
        <v>17</v>
      </c>
      <c r="AC2" s="108"/>
      <c r="AD2" s="107" t="s">
        <v>18</v>
      </c>
      <c r="AE2" s="108"/>
      <c r="AF2" s="107" t="s">
        <v>19</v>
      </c>
      <c r="AG2" s="108"/>
      <c r="AH2" s="38" t="s">
        <v>20</v>
      </c>
      <c r="AI2" s="94"/>
      <c r="AJ2" s="102"/>
    </row>
    <row r="3" spans="1:37" ht="153.75" customHeight="1">
      <c r="A3" s="1"/>
      <c r="B3" s="2" t="s">
        <v>21</v>
      </c>
      <c r="C3" s="2" t="s">
        <v>22</v>
      </c>
      <c r="D3" s="3" t="s">
        <v>23</v>
      </c>
      <c r="E3" s="2" t="s">
        <v>24</v>
      </c>
      <c r="F3" s="4" t="s">
        <v>25</v>
      </c>
      <c r="G3" s="2" t="s">
        <v>26</v>
      </c>
      <c r="H3" s="4" t="s">
        <v>27</v>
      </c>
      <c r="I3" s="2" t="s">
        <v>28</v>
      </c>
      <c r="J3" s="2" t="s">
        <v>27</v>
      </c>
      <c r="K3" s="8"/>
      <c r="L3" s="5" t="s">
        <v>29</v>
      </c>
      <c r="M3" s="4" t="s">
        <v>30</v>
      </c>
      <c r="N3" s="2" t="s">
        <v>27</v>
      </c>
      <c r="O3" s="9"/>
      <c r="P3" s="4" t="s">
        <v>31</v>
      </c>
      <c r="Q3" s="4" t="s">
        <v>32</v>
      </c>
      <c r="R3" s="4" t="s">
        <v>33</v>
      </c>
      <c r="S3" s="4" t="s">
        <v>34</v>
      </c>
      <c r="T3" s="21"/>
      <c r="U3" s="4" t="s">
        <v>35</v>
      </c>
      <c r="V3" s="2" t="s">
        <v>27</v>
      </c>
      <c r="W3" s="4" t="s">
        <v>36</v>
      </c>
      <c r="X3" s="2" t="s">
        <v>27</v>
      </c>
      <c r="Y3" s="4" t="s">
        <v>37</v>
      </c>
      <c r="Z3" s="2" t="s">
        <v>27</v>
      </c>
      <c r="AA3" s="24"/>
      <c r="AB3" s="4" t="s">
        <v>38</v>
      </c>
      <c r="AC3" s="2" t="s">
        <v>27</v>
      </c>
      <c r="AD3" s="4" t="s">
        <v>39</v>
      </c>
      <c r="AE3" s="2" t="s">
        <v>27</v>
      </c>
      <c r="AF3" s="4" t="s">
        <v>40</v>
      </c>
      <c r="AG3" s="2" t="s">
        <v>27</v>
      </c>
      <c r="AH3" s="27"/>
      <c r="AI3" s="30"/>
      <c r="AJ3" s="6"/>
    </row>
    <row r="4" spans="1:37" ht="15.75" customHeight="1">
      <c r="A4" s="84" t="s">
        <v>63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4"/>
      <c r="AG4" s="84"/>
      <c r="AH4" s="84"/>
      <c r="AI4" s="85"/>
      <c r="AJ4" s="39"/>
    </row>
    <row r="5" spans="1:37" ht="31.5">
      <c r="A5" s="13" t="s">
        <v>41</v>
      </c>
      <c r="B5" s="13">
        <v>2</v>
      </c>
      <c r="C5" s="13">
        <v>14</v>
      </c>
      <c r="D5" s="79">
        <v>1.5</v>
      </c>
      <c r="E5" s="13">
        <v>45</v>
      </c>
      <c r="F5" s="13">
        <v>1</v>
      </c>
      <c r="G5" s="13">
        <v>1</v>
      </c>
      <c r="H5" s="13">
        <v>5</v>
      </c>
      <c r="I5" s="13">
        <v>0</v>
      </c>
      <c r="J5" s="13">
        <v>5</v>
      </c>
      <c r="K5" s="10"/>
      <c r="L5" s="19">
        <v>8</v>
      </c>
      <c r="M5" s="19">
        <v>5</v>
      </c>
      <c r="N5" s="20">
        <v>5</v>
      </c>
      <c r="O5" s="16"/>
      <c r="P5" s="22">
        <v>0</v>
      </c>
      <c r="Q5" s="22">
        <v>1</v>
      </c>
      <c r="R5" s="22">
        <v>0</v>
      </c>
      <c r="S5" s="22">
        <v>1</v>
      </c>
      <c r="T5" s="23"/>
      <c r="U5" s="26">
        <v>5</v>
      </c>
      <c r="V5" s="26">
        <v>5</v>
      </c>
      <c r="W5" s="26">
        <v>5</v>
      </c>
      <c r="X5" s="26">
        <v>5</v>
      </c>
      <c r="Y5" s="26">
        <v>3</v>
      </c>
      <c r="Z5" s="26">
        <v>5</v>
      </c>
      <c r="AA5" s="25"/>
      <c r="AB5" s="29">
        <v>5</v>
      </c>
      <c r="AC5" s="29">
        <v>5</v>
      </c>
      <c r="AD5" s="29">
        <v>5</v>
      </c>
      <c r="AE5" s="29">
        <v>5</v>
      </c>
      <c r="AF5" s="29">
        <v>5</v>
      </c>
      <c r="AG5" s="29">
        <v>5</v>
      </c>
      <c r="AH5" s="28"/>
      <c r="AI5" s="31"/>
      <c r="AJ5" s="33">
        <v>5</v>
      </c>
      <c r="AK5">
        <v>4</v>
      </c>
    </row>
    <row r="6" spans="1:37" ht="15.75">
      <c r="A6" s="12" t="s">
        <v>42</v>
      </c>
      <c r="B6" s="95">
        <f>0.5*((B5/C5)+(D5/E5))*100</f>
        <v>8.8095238095238084</v>
      </c>
      <c r="C6" s="95"/>
      <c r="D6" s="95"/>
      <c r="E6" s="95"/>
      <c r="F6" s="12">
        <f>F5*30</f>
        <v>30</v>
      </c>
      <c r="G6" s="95">
        <f>0.5*(G5/H5+I5/J5)*100</f>
        <v>10</v>
      </c>
      <c r="H6" s="95"/>
      <c r="I6" s="95"/>
      <c r="J6" s="95"/>
      <c r="K6" s="11">
        <f>B6+F6+G6</f>
        <v>48.80952380952381</v>
      </c>
      <c r="L6" s="58">
        <v>100</v>
      </c>
      <c r="M6" s="96">
        <f>M5/N5*100</f>
        <v>100</v>
      </c>
      <c r="N6" s="96"/>
      <c r="O6" s="15">
        <f>L6+M6</f>
        <v>200</v>
      </c>
      <c r="P6" s="59">
        <f>P5*20</f>
        <v>0</v>
      </c>
      <c r="Q6" s="59">
        <f>Q5*20</f>
        <v>20</v>
      </c>
      <c r="R6" s="97">
        <f>R5/S5*100</f>
        <v>0</v>
      </c>
      <c r="S6" s="97"/>
      <c r="T6" s="59">
        <f>SUM(P6:S6)</f>
        <v>20</v>
      </c>
      <c r="U6" s="98">
        <f>U5/V5*100</f>
        <v>100</v>
      </c>
      <c r="V6" s="98"/>
      <c r="W6" s="98">
        <f>W5/X5*100</f>
        <v>100</v>
      </c>
      <c r="X6" s="98"/>
      <c r="Y6" s="98">
        <f>Y5/Z5*100</f>
        <v>60</v>
      </c>
      <c r="Z6" s="98"/>
      <c r="AA6" s="60">
        <f>SUM(U6:Z6)</f>
        <v>260</v>
      </c>
      <c r="AB6" s="99">
        <f>AB5/AC5*100</f>
        <v>100</v>
      </c>
      <c r="AC6" s="99"/>
      <c r="AD6" s="99">
        <f>AD5/AE5*100</f>
        <v>100</v>
      </c>
      <c r="AE6" s="99"/>
      <c r="AF6" s="99">
        <f>AF5/AG5*100</f>
        <v>100</v>
      </c>
      <c r="AG6" s="99"/>
      <c r="AH6" s="61">
        <f>SUM(AB6:AG6)</f>
        <v>300</v>
      </c>
      <c r="AI6" s="31"/>
      <c r="AJ6" s="55"/>
    </row>
    <row r="7" spans="1:37" ht="30" customHeight="1">
      <c r="A7" s="53" t="s">
        <v>43</v>
      </c>
      <c r="B7" s="100">
        <v>0.3</v>
      </c>
      <c r="C7" s="80"/>
      <c r="D7" s="80"/>
      <c r="E7" s="80"/>
      <c r="F7" s="76">
        <v>0.3</v>
      </c>
      <c r="G7" s="100">
        <v>0.4</v>
      </c>
      <c r="H7" s="80"/>
      <c r="I7" s="80"/>
      <c r="J7" s="80"/>
      <c r="K7" s="10"/>
      <c r="L7" s="76">
        <v>0.5</v>
      </c>
      <c r="M7" s="101">
        <v>0.5</v>
      </c>
      <c r="N7" s="88"/>
      <c r="O7" s="16"/>
      <c r="P7" s="54">
        <v>0.3</v>
      </c>
      <c r="Q7" s="54">
        <v>0.4</v>
      </c>
      <c r="R7" s="87">
        <v>0.3</v>
      </c>
      <c r="S7" s="88"/>
      <c r="T7" s="23"/>
      <c r="U7" s="87">
        <v>0.4</v>
      </c>
      <c r="V7" s="88"/>
      <c r="W7" s="87">
        <v>0.4</v>
      </c>
      <c r="X7" s="88"/>
      <c r="Y7" s="87">
        <v>0.2</v>
      </c>
      <c r="Z7" s="88"/>
      <c r="AA7" s="60"/>
      <c r="AB7" s="87">
        <v>0.3</v>
      </c>
      <c r="AC7" s="88"/>
      <c r="AD7" s="87">
        <v>0.2</v>
      </c>
      <c r="AE7" s="88"/>
      <c r="AF7" s="87">
        <v>0.5</v>
      </c>
      <c r="AG7" s="88"/>
      <c r="AH7" s="28"/>
      <c r="AI7" s="31"/>
      <c r="AJ7" s="55"/>
    </row>
    <row r="8" spans="1:37" ht="60" customHeight="1">
      <c r="A8" s="14" t="s">
        <v>44</v>
      </c>
      <c r="B8" s="90">
        <f>B6*B7</f>
        <v>2.6428571428571423</v>
      </c>
      <c r="C8" s="90"/>
      <c r="D8" s="90"/>
      <c r="E8" s="90"/>
      <c r="F8" s="14">
        <f>F6*F7</f>
        <v>9</v>
      </c>
      <c r="G8" s="90">
        <f>G6*G7</f>
        <v>4</v>
      </c>
      <c r="H8" s="90"/>
      <c r="I8" s="90"/>
      <c r="J8" s="90"/>
      <c r="K8" s="11">
        <f>B8+F8+G8</f>
        <v>15.642857142857142</v>
      </c>
      <c r="L8" s="56">
        <f>L6*L7</f>
        <v>50</v>
      </c>
      <c r="M8" s="91">
        <f>M6*M7</f>
        <v>50</v>
      </c>
      <c r="N8" s="92"/>
      <c r="O8" s="15">
        <f>L8+M8</f>
        <v>100</v>
      </c>
      <c r="P8" s="62">
        <f>P6*P7</f>
        <v>0</v>
      </c>
      <c r="Q8" s="62">
        <f>Q6*Q7</f>
        <v>8</v>
      </c>
      <c r="R8" s="110">
        <f>R6*R7</f>
        <v>0</v>
      </c>
      <c r="S8" s="111"/>
      <c r="T8" s="59">
        <f>SUM(P8:S8)</f>
        <v>8</v>
      </c>
      <c r="U8" s="89">
        <f>U6*U7</f>
        <v>40</v>
      </c>
      <c r="V8" s="89"/>
      <c r="W8" s="89">
        <f>W6*W7</f>
        <v>40</v>
      </c>
      <c r="X8" s="89"/>
      <c r="Y8" s="89">
        <f>Y6*Y7</f>
        <v>12</v>
      </c>
      <c r="Z8" s="89"/>
      <c r="AA8" s="60">
        <f>SUM(U8:Z8)</f>
        <v>92</v>
      </c>
      <c r="AB8" s="86">
        <f>AB6*AB7</f>
        <v>30</v>
      </c>
      <c r="AC8" s="86"/>
      <c r="AD8" s="86">
        <f>AD6*AD7</f>
        <v>20</v>
      </c>
      <c r="AE8" s="86"/>
      <c r="AF8" s="86">
        <f>AF6*AF7</f>
        <v>50</v>
      </c>
      <c r="AG8" s="86"/>
      <c r="AH8" s="61">
        <f>SUM(AB8:AG8)</f>
        <v>100</v>
      </c>
      <c r="AI8" s="32">
        <f>(K8+O8+T8+AA8+AH8)/5</f>
        <v>63.128571428571419</v>
      </c>
      <c r="AJ8" s="55"/>
    </row>
    <row r="9" spans="1:37" ht="15.75">
      <c r="A9" s="112" t="s">
        <v>64</v>
      </c>
      <c r="B9" s="112"/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2"/>
      <c r="O9" s="112"/>
      <c r="P9" s="112"/>
      <c r="Q9" s="112"/>
      <c r="R9" s="112"/>
      <c r="S9" s="112"/>
      <c r="T9" s="112"/>
      <c r="U9" s="112"/>
      <c r="V9" s="112"/>
      <c r="W9" s="112"/>
      <c r="X9" s="112"/>
      <c r="Y9" s="112"/>
      <c r="Z9" s="112"/>
      <c r="AA9" s="112"/>
      <c r="AB9" s="112"/>
      <c r="AC9" s="112"/>
      <c r="AD9" s="112"/>
      <c r="AE9" s="112"/>
      <c r="AF9" s="112"/>
      <c r="AG9" s="112"/>
      <c r="AH9" s="112"/>
      <c r="AI9" s="112"/>
      <c r="AJ9" s="55"/>
    </row>
    <row r="10" spans="1:37" ht="60" customHeight="1">
      <c r="A10" s="13" t="s">
        <v>41</v>
      </c>
      <c r="B10" s="77">
        <v>2</v>
      </c>
      <c r="C10" s="77">
        <v>14</v>
      </c>
      <c r="D10" s="77">
        <v>11</v>
      </c>
      <c r="E10" s="77">
        <v>45</v>
      </c>
      <c r="F10" s="77">
        <v>3</v>
      </c>
      <c r="G10" s="77">
        <v>49</v>
      </c>
      <c r="H10" s="77">
        <v>69</v>
      </c>
      <c r="I10" s="77">
        <v>35</v>
      </c>
      <c r="J10" s="77">
        <v>69</v>
      </c>
      <c r="K10" s="64"/>
      <c r="L10" s="65">
        <v>8</v>
      </c>
      <c r="M10" s="65">
        <v>53</v>
      </c>
      <c r="N10" s="65">
        <v>69</v>
      </c>
      <c r="O10" s="75"/>
      <c r="P10" s="66">
        <v>1</v>
      </c>
      <c r="Q10" s="66">
        <v>2</v>
      </c>
      <c r="R10" s="66">
        <v>4</v>
      </c>
      <c r="S10" s="66">
        <v>6</v>
      </c>
      <c r="T10" s="67"/>
      <c r="U10" s="68">
        <v>59</v>
      </c>
      <c r="V10" s="68">
        <v>69</v>
      </c>
      <c r="W10" s="68">
        <v>62</v>
      </c>
      <c r="X10" s="68">
        <v>69</v>
      </c>
      <c r="Y10" s="68">
        <v>48</v>
      </c>
      <c r="Z10" s="68">
        <v>69</v>
      </c>
      <c r="AA10" s="69"/>
      <c r="AB10" s="70">
        <v>53</v>
      </c>
      <c r="AC10" s="70">
        <v>69</v>
      </c>
      <c r="AD10" s="70">
        <v>63</v>
      </c>
      <c r="AE10" s="70">
        <v>69</v>
      </c>
      <c r="AF10" s="70">
        <v>58</v>
      </c>
      <c r="AG10" s="70">
        <v>69</v>
      </c>
      <c r="AH10" s="73"/>
      <c r="AI10" s="74"/>
      <c r="AJ10" s="33">
        <v>69</v>
      </c>
      <c r="AK10">
        <v>23</v>
      </c>
    </row>
    <row r="11" spans="1:37" ht="15.75">
      <c r="A11" s="64" t="s">
        <v>42</v>
      </c>
      <c r="B11" s="113">
        <f>0.5*((B10/C10)+(D10/E10))*100</f>
        <v>19.365079365079364</v>
      </c>
      <c r="C11" s="113"/>
      <c r="D11" s="113"/>
      <c r="E11" s="113"/>
      <c r="F11" s="11">
        <v>90</v>
      </c>
      <c r="G11" s="113">
        <f>0.5*(G10/H10+I10/J10)*100</f>
        <v>60.869565217391312</v>
      </c>
      <c r="H11" s="113"/>
      <c r="I11" s="113"/>
      <c r="J11" s="113"/>
      <c r="K11" s="11">
        <f>B11+F11+G11</f>
        <v>170.23464458247068</v>
      </c>
      <c r="L11" s="15">
        <v>100</v>
      </c>
      <c r="M11" s="114">
        <f>M10/N10*100</f>
        <v>76.811594202898547</v>
      </c>
      <c r="N11" s="114"/>
      <c r="O11" s="15">
        <f>L11+M11</f>
        <v>176.81159420289856</v>
      </c>
      <c r="P11" s="67">
        <f>P10*20</f>
        <v>20</v>
      </c>
      <c r="Q11" s="67">
        <f>Q10*20</f>
        <v>40</v>
      </c>
      <c r="R11" s="59">
        <f>R10/S10*100</f>
        <v>66.666666666666657</v>
      </c>
      <c r="S11" s="59"/>
      <c r="T11" s="59">
        <f>SUM(P11:S11)</f>
        <v>126.66666666666666</v>
      </c>
      <c r="U11" s="98">
        <f>U10/V10*100</f>
        <v>85.507246376811594</v>
      </c>
      <c r="V11" s="98"/>
      <c r="W11" s="98">
        <f>W10/X10*100</f>
        <v>89.85507246376811</v>
      </c>
      <c r="X11" s="98"/>
      <c r="Y11" s="98">
        <f>Y10/Z10*100</f>
        <v>69.565217391304344</v>
      </c>
      <c r="Z11" s="98"/>
      <c r="AA11" s="60">
        <f>SUM(U11:Z11)</f>
        <v>244.92753623188403</v>
      </c>
      <c r="AB11" s="99">
        <f>AB10/AC10*100</f>
        <v>76.811594202898547</v>
      </c>
      <c r="AC11" s="99"/>
      <c r="AD11" s="99">
        <f>AD10/AE10*100</f>
        <v>91.304347826086953</v>
      </c>
      <c r="AE11" s="99"/>
      <c r="AF11" s="99">
        <f>AF10/AG10*100</f>
        <v>84.05797101449275</v>
      </c>
      <c r="AG11" s="99"/>
      <c r="AH11" s="61">
        <f>SUM(AB11:AG11)</f>
        <v>252.17391304347825</v>
      </c>
      <c r="AI11" s="74"/>
      <c r="AJ11" s="55"/>
    </row>
    <row r="12" spans="1:37" ht="15.75">
      <c r="A12" s="55" t="s">
        <v>43</v>
      </c>
      <c r="B12" s="87">
        <v>0.3</v>
      </c>
      <c r="C12" s="87"/>
      <c r="D12" s="87"/>
      <c r="E12" s="87"/>
      <c r="F12" s="54">
        <v>0.3</v>
      </c>
      <c r="G12" s="87">
        <v>0.4</v>
      </c>
      <c r="H12" s="87"/>
      <c r="I12" s="87"/>
      <c r="J12" s="87"/>
      <c r="K12" s="64"/>
      <c r="L12" s="55">
        <v>0.5</v>
      </c>
      <c r="M12" s="88">
        <v>0.5</v>
      </c>
      <c r="N12" s="88"/>
      <c r="O12" s="75"/>
      <c r="P12" s="55">
        <v>0.3</v>
      </c>
      <c r="Q12" s="55">
        <v>0.4</v>
      </c>
      <c r="R12" s="55">
        <v>0.3</v>
      </c>
      <c r="S12" s="55"/>
      <c r="T12" s="67"/>
      <c r="U12" s="88">
        <v>0.4</v>
      </c>
      <c r="V12" s="88"/>
      <c r="W12" s="88">
        <v>0.4</v>
      </c>
      <c r="X12" s="88"/>
      <c r="Y12" s="88">
        <v>0.2</v>
      </c>
      <c r="Z12" s="88"/>
      <c r="AA12" s="69"/>
      <c r="AB12" s="88">
        <v>0.3</v>
      </c>
      <c r="AC12" s="88"/>
      <c r="AD12" s="88">
        <v>0.2</v>
      </c>
      <c r="AE12" s="88"/>
      <c r="AF12" s="88">
        <v>0.5</v>
      </c>
      <c r="AG12" s="88"/>
      <c r="AH12" s="73"/>
      <c r="AI12" s="74"/>
      <c r="AJ12" s="55"/>
    </row>
    <row r="13" spans="1:37" ht="60" customHeight="1">
      <c r="A13" s="14" t="s">
        <v>44</v>
      </c>
      <c r="B13" s="115">
        <f>B11*B12</f>
        <v>5.8095238095238093</v>
      </c>
      <c r="C13" s="115"/>
      <c r="D13" s="115"/>
      <c r="E13" s="115"/>
      <c r="F13" s="71">
        <f>F11*F12</f>
        <v>27</v>
      </c>
      <c r="G13" s="115">
        <f>G11*G12</f>
        <v>24.347826086956527</v>
      </c>
      <c r="H13" s="115"/>
      <c r="I13" s="115"/>
      <c r="J13" s="115"/>
      <c r="K13" s="11">
        <f>B13+F13+G13</f>
        <v>57.157349896480341</v>
      </c>
      <c r="L13" s="57">
        <f>L11*L12</f>
        <v>50</v>
      </c>
      <c r="M13" s="92">
        <f>M11*M12</f>
        <v>38.405797101449274</v>
      </c>
      <c r="N13" s="92"/>
      <c r="O13" s="15">
        <f>L13+M13</f>
        <v>88.405797101449281</v>
      </c>
      <c r="P13" s="63">
        <f>P11*P12</f>
        <v>6</v>
      </c>
      <c r="Q13" s="63">
        <f>Q11*Q12</f>
        <v>16</v>
      </c>
      <c r="R13" s="110">
        <f>R11*R12</f>
        <v>19.999999999999996</v>
      </c>
      <c r="S13" s="116"/>
      <c r="T13" s="59">
        <f>SUM(P13:S13)</f>
        <v>42</v>
      </c>
      <c r="U13" s="89">
        <f>U11*U12</f>
        <v>34.20289855072464</v>
      </c>
      <c r="V13" s="89"/>
      <c r="W13" s="89">
        <f>W11*W12</f>
        <v>35.942028985507243</v>
      </c>
      <c r="X13" s="89"/>
      <c r="Y13" s="89">
        <f>Y11*Y12</f>
        <v>13.913043478260869</v>
      </c>
      <c r="Z13" s="89"/>
      <c r="AA13" s="60">
        <f>SUM(U13:Z13)</f>
        <v>84.05797101449275</v>
      </c>
      <c r="AB13" s="86">
        <f>AB11*AB12</f>
        <v>23.043478260869563</v>
      </c>
      <c r="AC13" s="86"/>
      <c r="AD13" s="86">
        <f>AD11*AD12</f>
        <v>18.260869565217391</v>
      </c>
      <c r="AE13" s="86"/>
      <c r="AF13" s="86">
        <f>AF11*AF12</f>
        <v>42.028985507246375</v>
      </c>
      <c r="AG13" s="86"/>
      <c r="AH13" s="61">
        <f>SUM(AB13:AG13)</f>
        <v>83.333333333333329</v>
      </c>
      <c r="AI13" s="72">
        <f>(K13+O13+T13+AA13+AH13)/5</f>
        <v>70.990890269151137</v>
      </c>
      <c r="AJ13" s="55"/>
    </row>
    <row r="15" spans="1:37">
      <c r="A15" t="s">
        <v>48</v>
      </c>
      <c r="B15" t="s">
        <v>45</v>
      </c>
      <c r="C15" t="s">
        <v>46</v>
      </c>
      <c r="D15" t="s">
        <v>47</v>
      </c>
      <c r="E15" t="s">
        <v>9</v>
      </c>
      <c r="F15" t="s">
        <v>49</v>
      </c>
      <c r="G15" t="s">
        <v>50</v>
      </c>
      <c r="H15" t="s">
        <v>51</v>
      </c>
      <c r="I15" t="s">
        <v>53</v>
      </c>
      <c r="J15" t="s">
        <v>13</v>
      </c>
      <c r="K15" t="s">
        <v>14</v>
      </c>
      <c r="L15" t="s">
        <v>15</v>
      </c>
      <c r="M15" t="s">
        <v>18</v>
      </c>
      <c r="N15" t="s">
        <v>19</v>
      </c>
    </row>
    <row r="16" spans="1:37">
      <c r="A16" t="str">
        <f>A4</f>
        <v>МБОУ Зареченская НОШ</v>
      </c>
      <c r="B16" s="40">
        <f>B6</f>
        <v>8.8095238095238084</v>
      </c>
      <c r="C16">
        <f>F6</f>
        <v>30</v>
      </c>
      <c r="D16" s="40">
        <f>G6</f>
        <v>10</v>
      </c>
      <c r="E16" s="40">
        <f>L6</f>
        <v>100</v>
      </c>
      <c r="F16" s="40">
        <f>M6</f>
        <v>100</v>
      </c>
      <c r="G16" s="40">
        <f>P6</f>
        <v>0</v>
      </c>
      <c r="H16" s="40">
        <f>Q6</f>
        <v>20</v>
      </c>
      <c r="I16" s="40">
        <f>R6</f>
        <v>0</v>
      </c>
      <c r="J16" s="40">
        <f>U6</f>
        <v>100</v>
      </c>
      <c r="K16" s="40">
        <f>W6</f>
        <v>100</v>
      </c>
      <c r="L16" s="40">
        <f>Y6</f>
        <v>60</v>
      </c>
      <c r="M16" s="40">
        <f>AD6</f>
        <v>100</v>
      </c>
      <c r="N16" s="40">
        <f>AF6</f>
        <v>100</v>
      </c>
    </row>
    <row r="17" spans="1:14">
      <c r="A17" t="str">
        <f>A9</f>
        <v>МБОУ Тупикская СОШ</v>
      </c>
      <c r="B17" s="40">
        <f>B11</f>
        <v>19.365079365079364</v>
      </c>
      <c r="C17" s="40">
        <f>F11</f>
        <v>90</v>
      </c>
      <c r="D17" s="40">
        <f>G11</f>
        <v>60.869565217391312</v>
      </c>
      <c r="E17" s="40">
        <f>L11</f>
        <v>100</v>
      </c>
      <c r="F17" s="40">
        <f>M11</f>
        <v>76.811594202898547</v>
      </c>
      <c r="G17">
        <f>P11</f>
        <v>20</v>
      </c>
      <c r="H17">
        <f>Q11</f>
        <v>40</v>
      </c>
      <c r="I17" s="40">
        <f>R11</f>
        <v>66.666666666666657</v>
      </c>
      <c r="J17" s="40">
        <f>U11</f>
        <v>85.507246376811594</v>
      </c>
      <c r="K17" s="40">
        <f>W11</f>
        <v>89.85507246376811</v>
      </c>
      <c r="L17" s="40">
        <f>Y11</f>
        <v>69.565217391304344</v>
      </c>
      <c r="M17" s="40">
        <f>AD11</f>
        <v>91.304347826086953</v>
      </c>
      <c r="N17" s="40">
        <f>AF11</f>
        <v>84.05797101449275</v>
      </c>
    </row>
    <row r="61" spans="22:44" ht="15.75">
      <c r="V61" s="41" t="s">
        <v>59</v>
      </c>
      <c r="W61" s="41" t="s">
        <v>60</v>
      </c>
      <c r="X61" s="117" t="s">
        <v>47</v>
      </c>
      <c r="Y61" s="117"/>
      <c r="Z61" s="117"/>
      <c r="AA61" s="117"/>
      <c r="AB61" s="118" t="s">
        <v>62</v>
      </c>
      <c r="AC61" s="118"/>
      <c r="AD61" s="119" t="s">
        <v>53</v>
      </c>
      <c r="AE61" s="119"/>
      <c r="AF61" s="119"/>
      <c r="AG61" s="106" t="s">
        <v>13</v>
      </c>
      <c r="AH61" s="106"/>
      <c r="AI61" s="106" t="s">
        <v>14</v>
      </c>
      <c r="AJ61" s="106"/>
      <c r="AK61" s="106" t="s">
        <v>15</v>
      </c>
      <c r="AL61" s="106"/>
      <c r="AM61" s="107" t="s">
        <v>17</v>
      </c>
      <c r="AN61" s="108"/>
      <c r="AO61" s="107" t="s">
        <v>18</v>
      </c>
      <c r="AP61" s="108"/>
      <c r="AQ61" s="107" t="s">
        <v>19</v>
      </c>
      <c r="AR61" s="108"/>
    </row>
    <row r="62" spans="22:44" ht="409.5">
      <c r="X62" s="42" t="s">
        <v>26</v>
      </c>
      <c r="Y62" s="43" t="s">
        <v>61</v>
      </c>
      <c r="Z62" s="44" t="s">
        <v>28</v>
      </c>
      <c r="AA62" s="43" t="s">
        <v>61</v>
      </c>
      <c r="AB62" s="45" t="s">
        <v>30</v>
      </c>
      <c r="AC62" s="46" t="s">
        <v>61</v>
      </c>
      <c r="AD62" s="47" t="s">
        <v>33</v>
      </c>
      <c r="AE62" s="47" t="s">
        <v>34</v>
      </c>
      <c r="AF62" s="48" t="s">
        <v>61</v>
      </c>
      <c r="AG62" s="50" t="s">
        <v>35</v>
      </c>
      <c r="AH62" s="49" t="s">
        <v>61</v>
      </c>
      <c r="AI62" s="50" t="s">
        <v>36</v>
      </c>
      <c r="AJ62" s="49" t="s">
        <v>61</v>
      </c>
      <c r="AK62" s="50" t="s">
        <v>37</v>
      </c>
      <c r="AL62" s="49" t="s">
        <v>61</v>
      </c>
      <c r="AM62" s="51" t="s">
        <v>38</v>
      </c>
      <c r="AN62" s="52" t="s">
        <v>61</v>
      </c>
      <c r="AO62" s="51" t="s">
        <v>39</v>
      </c>
      <c r="AP62" s="52" t="s">
        <v>61</v>
      </c>
      <c r="AQ62" s="51" t="s">
        <v>40</v>
      </c>
      <c r="AR62" s="52" t="s">
        <v>61</v>
      </c>
    </row>
    <row r="63" spans="22:44">
      <c r="V63" t="str">
        <f>A4</f>
        <v>МБОУ Зареченская НОШ</v>
      </c>
      <c r="W63" s="40">
        <f>AJ5</f>
        <v>5</v>
      </c>
      <c r="X63" s="40">
        <f>G5</f>
        <v>1</v>
      </c>
      <c r="Y63" s="40">
        <f>X63/W63*100</f>
        <v>20</v>
      </c>
      <c r="Z63" s="40">
        <f>I5</f>
        <v>0</v>
      </c>
      <c r="AA63" s="40">
        <f>Z63/W63*100</f>
        <v>0</v>
      </c>
      <c r="AB63" s="40">
        <f>M5</f>
        <v>5</v>
      </c>
      <c r="AC63" s="40">
        <f>AB63/W63*100</f>
        <v>100</v>
      </c>
      <c r="AD63" s="78">
        <f>R5</f>
        <v>0</v>
      </c>
      <c r="AE63" s="40">
        <f>S5</f>
        <v>1</v>
      </c>
      <c r="AF63" s="40">
        <f>AD63/AE63*100</f>
        <v>0</v>
      </c>
      <c r="AG63" s="40">
        <f>U5</f>
        <v>5</v>
      </c>
      <c r="AH63" s="40">
        <f>AG63/W63*100</f>
        <v>100</v>
      </c>
      <c r="AI63" s="40">
        <f>W5</f>
        <v>5</v>
      </c>
      <c r="AJ63" s="40">
        <f>AI63/W63*100</f>
        <v>100</v>
      </c>
      <c r="AK63" s="40">
        <f>Y5</f>
        <v>3</v>
      </c>
      <c r="AL63" s="40">
        <f>AK63/W63*100</f>
        <v>60</v>
      </c>
      <c r="AM63" s="40">
        <f>AB5</f>
        <v>5</v>
      </c>
      <c r="AN63" s="40">
        <f>AM63/W63*100</f>
        <v>100</v>
      </c>
      <c r="AO63" s="40">
        <f>AD5</f>
        <v>5</v>
      </c>
      <c r="AP63" s="40">
        <f>AO63/W63*100</f>
        <v>100</v>
      </c>
      <c r="AQ63" s="40">
        <f>AF5</f>
        <v>5</v>
      </c>
      <c r="AR63" s="40">
        <f>AQ63/W63*100</f>
        <v>100</v>
      </c>
    </row>
    <row r="64" spans="22:44">
      <c r="V64" t="str">
        <f>A9</f>
        <v>МБОУ Тупикская СОШ</v>
      </c>
      <c r="W64" s="40">
        <f>AJ10</f>
        <v>69</v>
      </c>
      <c r="X64" s="40">
        <f>G10</f>
        <v>49</v>
      </c>
      <c r="Y64" s="40">
        <f t="shared" ref="Y64" si="0">X64/W64*100</f>
        <v>71.014492753623188</v>
      </c>
      <c r="Z64" s="40">
        <f>I10</f>
        <v>35</v>
      </c>
      <c r="AA64" s="40">
        <f t="shared" ref="AA64" si="1">Z64/W64*100</f>
        <v>50.724637681159422</v>
      </c>
      <c r="AB64" s="40">
        <f>M10</f>
        <v>53</v>
      </c>
      <c r="AC64" s="40">
        <f t="shared" ref="AC64" si="2">AB64/W64*100</f>
        <v>76.811594202898547</v>
      </c>
      <c r="AD64" s="40">
        <f>R10</f>
        <v>4</v>
      </c>
      <c r="AE64" s="40">
        <f>S10</f>
        <v>6</v>
      </c>
      <c r="AF64" s="40">
        <f t="shared" ref="AF64" si="3">AD64/AE64*100</f>
        <v>66.666666666666657</v>
      </c>
      <c r="AG64" s="40">
        <f>U10</f>
        <v>59</v>
      </c>
      <c r="AH64" s="40">
        <f t="shared" ref="AH64" si="4">AG64/W64*100</f>
        <v>85.507246376811594</v>
      </c>
      <c r="AI64" s="40">
        <f>W10</f>
        <v>62</v>
      </c>
      <c r="AJ64" s="40">
        <f t="shared" ref="AJ64" si="5">AI64/W64*100</f>
        <v>89.85507246376811</v>
      </c>
      <c r="AK64" s="40">
        <f>Y10</f>
        <v>48</v>
      </c>
      <c r="AL64" s="40">
        <f t="shared" ref="AL64" si="6">AK64/W64*100</f>
        <v>69.565217391304344</v>
      </c>
      <c r="AM64" s="40">
        <f>AB10</f>
        <v>53</v>
      </c>
      <c r="AN64" s="40">
        <f t="shared" ref="AN64" si="7">AM64/W64*100</f>
        <v>76.811594202898547</v>
      </c>
      <c r="AO64" s="40">
        <f>AD10</f>
        <v>63</v>
      </c>
      <c r="AP64" s="40">
        <f t="shared" ref="AP64" si="8">AO64/W64*100</f>
        <v>91.304347826086953</v>
      </c>
      <c r="AQ64" s="40">
        <f>AF10</f>
        <v>58</v>
      </c>
      <c r="AR64" s="40">
        <f t="shared" ref="AR64" si="9">AQ64/W64*100</f>
        <v>84.05797101449275</v>
      </c>
    </row>
    <row r="65" spans="1:44">
      <c r="A65" t="s">
        <v>48</v>
      </c>
      <c r="B65" t="s">
        <v>54</v>
      </c>
      <c r="C65" t="s">
        <v>55</v>
      </c>
      <c r="D65" t="s">
        <v>56</v>
      </c>
      <c r="E65" t="s">
        <v>57</v>
      </c>
      <c r="F65" t="s">
        <v>58</v>
      </c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</row>
    <row r="66" spans="1:44" ht="15.95" customHeight="1">
      <c r="A66" t="str">
        <f>A4</f>
        <v>МБОУ Зареченская НОШ</v>
      </c>
      <c r="B66" s="40">
        <f>K8</f>
        <v>15.642857142857142</v>
      </c>
      <c r="C66" s="40">
        <f>O8</f>
        <v>100</v>
      </c>
      <c r="D66" s="40">
        <f>T8</f>
        <v>8</v>
      </c>
      <c r="E66" s="40">
        <f>AA8</f>
        <v>92</v>
      </c>
      <c r="F66" s="40">
        <f>AH8</f>
        <v>100</v>
      </c>
      <c r="G66">
        <v>63</v>
      </c>
      <c r="L66" t="str">
        <f>A4</f>
        <v>МБОУ Зареченская НОШ</v>
      </c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N66" s="40"/>
      <c r="AP66" s="40"/>
      <c r="AR66" s="40"/>
    </row>
    <row r="67" spans="1:44">
      <c r="A67" t="str">
        <f>A9</f>
        <v>МБОУ Тупикская СОШ</v>
      </c>
      <c r="B67" s="40">
        <f>K13</f>
        <v>57.157349896480341</v>
      </c>
      <c r="C67" s="40">
        <f>O13</f>
        <v>88.405797101449281</v>
      </c>
      <c r="D67" s="40">
        <f>T13</f>
        <v>42</v>
      </c>
      <c r="E67" s="40">
        <f>AA13</f>
        <v>84.05797101449275</v>
      </c>
      <c r="F67" s="40">
        <f>AH13</f>
        <v>83.333333333333329</v>
      </c>
      <c r="G67">
        <v>71</v>
      </c>
      <c r="L67" t="str">
        <f>A9</f>
        <v>МБОУ Тупикская СОШ</v>
      </c>
      <c r="Y67" s="40"/>
      <c r="Z67" s="40"/>
      <c r="AA67" s="40"/>
      <c r="AC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</row>
    <row r="68" spans="1:44">
      <c r="B68" s="40"/>
      <c r="C68" s="40"/>
      <c r="D68" s="40"/>
      <c r="E68" s="40"/>
      <c r="F68" s="40"/>
      <c r="G68">
        <f>(G66+G67)/2</f>
        <v>67</v>
      </c>
    </row>
    <row r="69" spans="1:44">
      <c r="B69" s="40"/>
      <c r="C69" s="40"/>
      <c r="D69" s="40"/>
      <c r="E69" s="40"/>
      <c r="F69" s="40"/>
    </row>
    <row r="70" spans="1:44">
      <c r="B70" s="40"/>
      <c r="C70" s="40"/>
      <c r="E70" s="40"/>
      <c r="F70" s="40"/>
    </row>
  </sheetData>
  <sheetProtection selectLockedCells="1" selectUnlockedCells="1"/>
  <mergeCells count="87">
    <mergeCell ref="AQ61:AR61"/>
    <mergeCell ref="AG61:AH61"/>
    <mergeCell ref="AI61:AJ61"/>
    <mergeCell ref="AK61:AL61"/>
    <mergeCell ref="AM61:AN61"/>
    <mergeCell ref="AO61:AP61"/>
    <mergeCell ref="Y12:Z12"/>
    <mergeCell ref="AB12:AC12"/>
    <mergeCell ref="AD12:AE12"/>
    <mergeCell ref="W12:X12"/>
    <mergeCell ref="X61:AA61"/>
    <mergeCell ref="AB61:AC61"/>
    <mergeCell ref="AD61:AF61"/>
    <mergeCell ref="B7:E7"/>
    <mergeCell ref="AF12:AG12"/>
    <mergeCell ref="B13:E13"/>
    <mergeCell ref="G13:J13"/>
    <mergeCell ref="M13:N13"/>
    <mergeCell ref="U13:V13"/>
    <mergeCell ref="W13:X13"/>
    <mergeCell ref="Y13:Z13"/>
    <mergeCell ref="AB13:AC13"/>
    <mergeCell ref="AD13:AE13"/>
    <mergeCell ref="AF13:AG13"/>
    <mergeCell ref="R13:S13"/>
    <mergeCell ref="B12:E12"/>
    <mergeCell ref="G12:J12"/>
    <mergeCell ref="M12:N12"/>
    <mergeCell ref="U12:V12"/>
    <mergeCell ref="A9:AI9"/>
    <mergeCell ref="B11:E11"/>
    <mergeCell ref="G11:J11"/>
    <mergeCell ref="M11:N11"/>
    <mergeCell ref="U11:V11"/>
    <mergeCell ref="W11:X11"/>
    <mergeCell ref="Y11:Z11"/>
    <mergeCell ref="AB11:AC11"/>
    <mergeCell ref="AD11:AE11"/>
    <mergeCell ref="AF11:AG11"/>
    <mergeCell ref="G7:J7"/>
    <mergeCell ref="M7:N7"/>
    <mergeCell ref="R7:S7"/>
    <mergeCell ref="AJ1:AJ2"/>
    <mergeCell ref="B2:E2"/>
    <mergeCell ref="G2:J2"/>
    <mergeCell ref="M2:N2"/>
    <mergeCell ref="R2:S2"/>
    <mergeCell ref="U2:V2"/>
    <mergeCell ref="W2:X2"/>
    <mergeCell ref="Y2:Z2"/>
    <mergeCell ref="AB2:AC2"/>
    <mergeCell ref="AB1:AH1"/>
    <mergeCell ref="AD2:AE2"/>
    <mergeCell ref="AF2:AG2"/>
    <mergeCell ref="U7:V7"/>
    <mergeCell ref="Y6:Z6"/>
    <mergeCell ref="AB6:AC6"/>
    <mergeCell ref="AD6:AE6"/>
    <mergeCell ref="AF6:AG6"/>
    <mergeCell ref="W7:X7"/>
    <mergeCell ref="W6:X6"/>
    <mergeCell ref="Y7:Z7"/>
    <mergeCell ref="AB7:AC7"/>
    <mergeCell ref="B6:E6"/>
    <mergeCell ref="G6:J6"/>
    <mergeCell ref="M6:N6"/>
    <mergeCell ref="R6:S6"/>
    <mergeCell ref="U6:V6"/>
    <mergeCell ref="Y8:Z8"/>
    <mergeCell ref="B8:E8"/>
    <mergeCell ref="G8:J8"/>
    <mergeCell ref="M8:N8"/>
    <mergeCell ref="U8:V8"/>
    <mergeCell ref="R8:S8"/>
    <mergeCell ref="W8:X8"/>
    <mergeCell ref="AB8:AC8"/>
    <mergeCell ref="AD8:AE8"/>
    <mergeCell ref="AF8:AG8"/>
    <mergeCell ref="AD7:AE7"/>
    <mergeCell ref="AF7:AG7"/>
    <mergeCell ref="A1:A2"/>
    <mergeCell ref="B1:K1"/>
    <mergeCell ref="L1:O1"/>
    <mergeCell ref="P1:T1"/>
    <mergeCell ref="A4:AI4"/>
    <mergeCell ref="U1:AA1"/>
    <mergeCell ref="AI1:AI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Мониторинг</dc:title>
  <dc:creator>Anton Sychev</dc:creator>
  <cp:lastModifiedBy>User</cp:lastModifiedBy>
  <dcterms:created xsi:type="dcterms:W3CDTF">2019-08-06T00:16:54Z</dcterms:created>
  <dcterms:modified xsi:type="dcterms:W3CDTF">2021-08-17T09:18:37Z</dcterms:modified>
</cp:coreProperties>
</file>