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8"/>
  <workbookPr codeName="ThisWorkbook"/>
  <mc:AlternateContent xmlns:mc="http://schemas.openxmlformats.org/markup-compatibility/2006">
    <mc:Choice Requires="x15">
      <x15ac:absPath xmlns:x15ac="http://schemas.microsoft.com/office/spreadsheetml/2010/11/ac" url="/Users/mac/Library/Mobile Documents/com~apple~CloudDocs/РАБОТА/НОКУ_2019/Отчеты/Образование/ТУНГИРО_ОЛЕКМИНСКИЙ РАЙОН/"/>
    </mc:Choice>
  </mc:AlternateContent>
  <xr:revisionPtr revIDLastSave="0" documentId="13_ncr:1_{DE08BF22-B86A-EE42-A6F6-49B6473F2829}" xr6:coauthVersionLast="45" xr6:coauthVersionMax="45" xr10:uidLastSave="{00000000-0000-0000-0000-000000000000}"/>
  <bookViews>
    <workbookView xWindow="1380" yWindow="4480" windowWidth="14400" windowHeight="966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1" i="1" l="1"/>
  <c r="F16" i="1" l="1"/>
  <c r="F11" i="1"/>
  <c r="F6" i="1" l="1"/>
  <c r="L16" i="1" l="1"/>
  <c r="L11" i="1"/>
  <c r="L6" i="1"/>
  <c r="B16" i="1" l="1"/>
  <c r="B11" i="1"/>
  <c r="B6" i="1"/>
  <c r="A23" i="1" l="1"/>
  <c r="A22" i="1"/>
  <c r="A21" i="1"/>
  <c r="S16" i="1" l="1"/>
  <c r="L76" i="1" l="1"/>
  <c r="L75" i="1"/>
  <c r="L74" i="1"/>
  <c r="A76" i="1"/>
  <c r="A75" i="1"/>
  <c r="A74" i="1"/>
  <c r="AF73" i="1" l="1"/>
  <c r="AF72" i="1"/>
  <c r="AF71" i="1"/>
  <c r="AE73" i="1"/>
  <c r="AE72" i="1"/>
  <c r="AE71" i="1"/>
  <c r="AL73" i="1"/>
  <c r="AL72" i="1"/>
  <c r="AL71" i="1"/>
  <c r="AJ73" i="1"/>
  <c r="AJ72" i="1"/>
  <c r="AJ71" i="1"/>
  <c r="AH73" i="1"/>
  <c r="AH72" i="1"/>
  <c r="AH71" i="1"/>
  <c r="AR73" i="1"/>
  <c r="AR72" i="1"/>
  <c r="AR71" i="1"/>
  <c r="AP73" i="1"/>
  <c r="AP72" i="1"/>
  <c r="AP71" i="1"/>
  <c r="AN73" i="1"/>
  <c r="AN72" i="1"/>
  <c r="AN71" i="1"/>
  <c r="AC73" i="1"/>
  <c r="AC72" i="1"/>
  <c r="AC71" i="1"/>
  <c r="AA73" i="1"/>
  <c r="AA72" i="1"/>
  <c r="AA71" i="1"/>
  <c r="Y73" i="1"/>
  <c r="Y72" i="1"/>
  <c r="Y71" i="1"/>
  <c r="X73" i="1"/>
  <c r="AS73" i="1" s="1"/>
  <c r="X72" i="1"/>
  <c r="X71" i="1"/>
  <c r="W73" i="1"/>
  <c r="W72" i="1"/>
  <c r="W71" i="1"/>
  <c r="AD71" i="1" l="1"/>
  <c r="AD73" i="1"/>
  <c r="AK72" i="1"/>
  <c r="AQ72" i="1"/>
  <c r="AK73" i="1"/>
  <c r="Z73" i="1"/>
  <c r="AB72" i="1"/>
  <c r="AQ73" i="1"/>
  <c r="AD72" i="1"/>
  <c r="AS72" i="1"/>
  <c r="AO71" i="1"/>
  <c r="AI71" i="1"/>
  <c r="AM73" i="1"/>
  <c r="Z72" i="1"/>
  <c r="AB73" i="1"/>
  <c r="AO73" i="1"/>
  <c r="AI73" i="1"/>
  <c r="AO72" i="1"/>
  <c r="AQ71" i="1"/>
  <c r="AK71" i="1"/>
  <c r="AB71" i="1"/>
  <c r="AS71" i="1"/>
  <c r="AG71" i="1"/>
  <c r="AG72" i="1"/>
  <c r="AI72" i="1"/>
  <c r="AM72" i="1"/>
  <c r="Z71" i="1"/>
  <c r="AM71" i="1"/>
  <c r="AG73" i="1"/>
  <c r="S11" i="1"/>
  <c r="S6" i="1"/>
  <c r="I21" i="1" s="1"/>
  <c r="B21" i="1"/>
  <c r="AG16" i="1"/>
  <c r="AE16" i="1"/>
  <c r="AC16" i="1"/>
  <c r="Z16" i="1"/>
  <c r="X16" i="1"/>
  <c r="V16" i="1"/>
  <c r="R16" i="1"/>
  <c r="Q16" i="1"/>
  <c r="N16" i="1"/>
  <c r="E23" i="1"/>
  <c r="G16" i="1"/>
  <c r="AG11" i="1"/>
  <c r="AE11" i="1"/>
  <c r="AC11" i="1"/>
  <c r="Z11" i="1"/>
  <c r="X11" i="1"/>
  <c r="V11" i="1"/>
  <c r="R11" i="1"/>
  <c r="Q11" i="1"/>
  <c r="N11" i="1"/>
  <c r="E22" i="1"/>
  <c r="G11" i="1"/>
  <c r="AG6" i="1"/>
  <c r="O21" i="1" s="1"/>
  <c r="AE6" i="1"/>
  <c r="N21" i="1" s="1"/>
  <c r="AC6" i="1"/>
  <c r="M21" i="1" s="1"/>
  <c r="Z6" i="1"/>
  <c r="L21" i="1" s="1"/>
  <c r="X6" i="1"/>
  <c r="K21" i="1" s="1"/>
  <c r="V6" i="1"/>
  <c r="J21" i="1" s="1"/>
  <c r="Q6" i="1"/>
  <c r="N6" i="1"/>
  <c r="P6" i="1" s="1"/>
  <c r="E21" i="1"/>
  <c r="G6" i="1"/>
  <c r="D21" i="1" s="1"/>
  <c r="C21" i="1"/>
  <c r="N18" i="1" l="1"/>
  <c r="F23" i="1"/>
  <c r="P16" i="1"/>
  <c r="N13" i="1"/>
  <c r="F22" i="1"/>
  <c r="P11" i="1"/>
  <c r="N8" i="1"/>
  <c r="F21" i="1"/>
  <c r="G21" i="1"/>
  <c r="Q8" i="1"/>
  <c r="F18" i="1"/>
  <c r="C23" i="1"/>
  <c r="Q18" i="1"/>
  <c r="G23" i="1"/>
  <c r="Z18" i="1"/>
  <c r="L23" i="1"/>
  <c r="G18" i="1"/>
  <c r="D23" i="1"/>
  <c r="R18" i="1"/>
  <c r="H23" i="1"/>
  <c r="AC18" i="1"/>
  <c r="M23" i="1"/>
  <c r="V18" i="1"/>
  <c r="J23" i="1"/>
  <c r="AE18" i="1"/>
  <c r="N23" i="1"/>
  <c r="K16" i="1"/>
  <c r="B23" i="1"/>
  <c r="X18" i="1"/>
  <c r="K23" i="1"/>
  <c r="AG18" i="1"/>
  <c r="O23" i="1"/>
  <c r="K11" i="1"/>
  <c r="B22" i="1"/>
  <c r="F13" i="1"/>
  <c r="C22" i="1"/>
  <c r="R13" i="1"/>
  <c r="H22" i="1"/>
  <c r="AC13" i="1"/>
  <c r="M22" i="1"/>
  <c r="S13" i="1"/>
  <c r="I22" i="1"/>
  <c r="G13" i="1"/>
  <c r="D22" i="1"/>
  <c r="V13" i="1"/>
  <c r="J22" i="1"/>
  <c r="AE13" i="1"/>
  <c r="N22" i="1"/>
  <c r="X13" i="1"/>
  <c r="K22" i="1"/>
  <c r="AG13" i="1"/>
  <c r="O22" i="1"/>
  <c r="Q13" i="1"/>
  <c r="G22" i="1"/>
  <c r="Z13" i="1"/>
  <c r="L22" i="1"/>
  <c r="L8" i="1"/>
  <c r="S8" i="1"/>
  <c r="V8" i="1"/>
  <c r="B8" i="1"/>
  <c r="AG8" i="1"/>
  <c r="U6" i="1"/>
  <c r="AE8" i="1"/>
  <c r="F8" i="1"/>
  <c r="X8" i="1"/>
  <c r="G8" i="1"/>
  <c r="R8" i="1"/>
  <c r="AC8" i="1"/>
  <c r="Z8" i="1"/>
  <c r="S18" i="1"/>
  <c r="I23" i="1"/>
  <c r="U16" i="1"/>
  <c r="AB11" i="1"/>
  <c r="AI11" i="1"/>
  <c r="AB16" i="1"/>
  <c r="AI16" i="1"/>
  <c r="U11" i="1"/>
  <c r="AB6" i="1"/>
  <c r="AI6" i="1"/>
  <c r="B13" i="1"/>
  <c r="L13" i="1"/>
  <c r="B18" i="1"/>
  <c r="L18" i="1"/>
  <c r="P18" i="1" s="1"/>
  <c r="K6" i="1"/>
  <c r="P13" i="1" l="1"/>
  <c r="P8" i="1"/>
  <c r="AB13" i="1"/>
  <c r="E75" i="1" s="1"/>
  <c r="AI13" i="1"/>
  <c r="F75" i="1" s="1"/>
  <c r="K18" i="1"/>
  <c r="B76" i="1" s="1"/>
  <c r="U18" i="1"/>
  <c r="D76" i="1" s="1"/>
  <c r="U8" i="1"/>
  <c r="D74" i="1" s="1"/>
  <c r="AI8" i="1"/>
  <c r="F74" i="1" s="1"/>
  <c r="K13" i="1"/>
  <c r="B75" i="1" s="1"/>
  <c r="AB18" i="1"/>
  <c r="E76" i="1" s="1"/>
  <c r="AI18" i="1"/>
  <c r="F76" i="1" s="1"/>
  <c r="U13" i="1"/>
  <c r="D75" i="1" s="1"/>
  <c r="K8" i="1"/>
  <c r="B74" i="1" s="1"/>
  <c r="C76" i="1"/>
  <c r="C75" i="1"/>
  <c r="C74" i="1"/>
  <c r="AB8" i="1"/>
  <c r="E74" i="1" s="1"/>
  <c r="AJ18" i="1" l="1"/>
  <c r="M76" i="1" s="1"/>
  <c r="AJ13" i="1"/>
  <c r="M75" i="1" s="1"/>
  <c r="AJ8" i="1"/>
  <c r="M74" i="1" s="1"/>
  <c r="M77" i="1" s="1"/>
</calcChain>
</file>

<file path=xl/sharedStrings.xml><?xml version="1.0" encoding="utf-8"?>
<sst xmlns="http://schemas.openxmlformats.org/spreadsheetml/2006/main" count="125" uniqueCount="67">
  <si>
    <t>Название оранизации</t>
  </si>
  <si>
    <t>Открытость и доступность информации об организации социальной сферы</t>
  </si>
  <si>
    <t xml:space="preserve">Показатели, характеризующие комфортность условий предоставления услуг, в том числе время ожидания предоставления услуг </t>
  </si>
  <si>
    <t>Показатели, характеризующие доступность услуг для инвалидов</t>
  </si>
  <si>
    <t>Показатели, характеризующие доброжелательность, вежливость работников организаций социальной сферы</t>
  </si>
  <si>
    <t>Показатели, характеризующие удовлетворенность условиями оказания услуг</t>
  </si>
  <si>
    <t>Итоговое значение по организации</t>
  </si>
  <si>
    <t>Выборка</t>
  </si>
  <si>
    <t>ИТОГ по критерию "Открытость и доступность информации об организации социальной сферы"</t>
  </si>
  <si>
    <t xml:space="preserve">2.1. Обеспечение в организации социальной сферы комфортных условий для предоставления услуг </t>
  </si>
  <si>
    <t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услуг).</t>
  </si>
  <si>
    <t xml:space="preserve">ИТОГ по критерию "Показатели, характеризующие комфортность условий предоставления услуг, в том числе время ожидания предоставления услуг" </t>
  </si>
  <si>
    <t>ИТОГ по критерию "Показатели, характеризующие доступность услуг для инвалидов"</t>
  </si>
  <si>
    <t xml:space="preserve">4.1.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</t>
  </si>
  <si>
    <t>4.2.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</si>
  <si>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</si>
  <si>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ИТОГ по критерию "Показатели, характеризующие доброжелательность, вежливость работников организаций социальной сферы"</t>
  </si>
  <si>
    <t>5.1. Доля получателей услуг, которые готовы рекомендовать организацию социальной сферы родственникам и знакомым</t>
  </si>
  <si>
    <t>5.2. Доля получателей услуг, удовлетворенных организационными условиями предоставления услуг</t>
  </si>
  <si>
    <t xml:space="preserve">5.3. Доля получателей услуг, удовлетворенных в целом условиями оказания услуг в организации социальной сферы </t>
  </si>
  <si>
    <t>ИТОГ по критерию "Показатели, характеризующие удовлетворенность условиями оказания услуг"</t>
  </si>
  <si>
    <r>
      <t xml:space="preserve">1.1.1.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 </t>
    </r>
    <r>
      <rPr>
        <b/>
        <sz val="9"/>
        <color rgb="FFC00000"/>
        <rFont val="Calibri"/>
        <family val="2"/>
        <charset val="204"/>
      </rPr>
      <t>ИСТЕНД</t>
    </r>
  </si>
  <si>
    <t>1.1.1. ИСТЕНД НОРМА</t>
  </si>
  <si>
    <r>
      <t xml:space="preserve">1.1.2.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 </t>
    </r>
    <r>
      <rPr>
        <b/>
        <sz val="9"/>
        <color rgb="FFC00000"/>
        <rFont val="Calibri"/>
        <family val="2"/>
        <charset val="204"/>
      </rPr>
      <t>ИСАЙТ</t>
    </r>
  </si>
  <si>
    <t>1.1.2. ИСАЙТ НОРМА</t>
  </si>
  <si>
    <t>Количество способов взаимодействия</t>
  </si>
  <si>
    <t>1.3.1. Число получателей услуг, удовлетворенных открытостью, полнотой и доступностью информации, размещенной на информационных стендах в помещении организации</t>
  </si>
  <si>
    <t>Общее число опрошенных получателей услуг</t>
  </si>
  <si>
    <t xml:space="preserve">1.3.2. число получателей услуг, удовлетворенных открытостью, полнотой и доступностью информации, размещенной на официальном сайте организации </t>
  </si>
  <si>
    <t>Количество комфортных условий</t>
  </si>
  <si>
    <t>Не установлен</t>
  </si>
  <si>
    <t xml:space="preserve">Число получателей услуг, удовлетворенных комфортностью предоставления услуг </t>
  </si>
  <si>
    <t>Количество условий доступности организации для инвалидов</t>
  </si>
  <si>
    <t>Количество условий доступности</t>
  </si>
  <si>
    <t xml:space="preserve">Число получателей услуг-инвалидов, удовлетворенных доступностью услуг для инвалидов </t>
  </si>
  <si>
    <t xml:space="preserve">Число опрошенных получателей услуг-инвалидов, ответивших на вопрос 8 Анкеты </t>
  </si>
  <si>
    <t>Число потребителей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</t>
  </si>
  <si>
    <t xml:space="preserve">Число 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 </t>
  </si>
  <si>
    <t xml:space="preserve">Число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 </t>
  </si>
  <si>
    <t>Число получателей услуг, которые готовы рекомендовать организацию родственникам и знакомым (могли бы ее рекомендовать, если бы была возможность выбора организации</t>
  </si>
  <si>
    <t xml:space="preserve">Число получателей услуг, удовлетворенных организационными условиями предоставления услуг </t>
  </si>
  <si>
    <t xml:space="preserve">Число  получателей услуг, удовлетворенных в целом условиями оказания услуг в организации социальной сферы </t>
  </si>
  <si>
    <t>Количественные результаты</t>
  </si>
  <si>
    <t>Баллы</t>
  </si>
  <si>
    <t>Индикатор значимости</t>
  </si>
  <si>
    <t>Баллы с применением индикатора значимости</t>
  </si>
  <si>
    <t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t>
  </si>
  <si>
    <t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</si>
  <si>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 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социальной сферы в сети "Интернет"</t>
  </si>
  <si>
    <t>Критерии</t>
  </si>
  <si>
    <t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</t>
  </si>
  <si>
    <t>3.1. Оборудование помещений организации социальной сферы и прилегающей к ней территории с учетом доступности для инвалидов</t>
  </si>
  <si>
    <t>3.2. Обеспечение в организации социальной сферы условий доступности, позволяющих инвалидам получать услуги наравне с другими</t>
  </si>
  <si>
    <t>3.3. Доля получателей услуг, удовлетворенных доступностью услуг для инвалидов (в % от общего числа опрошенных получателей услуг - инвалидов)</t>
  </si>
  <si>
    <t>3.3. Доля получателей услуг, удовлетворенных доступностью услуг для инвалидов</t>
  </si>
  <si>
    <t>1. Открытость и доступность информации</t>
  </si>
  <si>
    <t>2. Комфортность условий</t>
  </si>
  <si>
    <t>3. Доступность услуг для инвалидов</t>
  </si>
  <si>
    <t>4. Доброжелательность, вежливость работников</t>
  </si>
  <si>
    <t>5. Удовлетворенность условиями оказания услуг</t>
  </si>
  <si>
    <t>Организация</t>
  </si>
  <si>
    <t>Чичло респондентов</t>
  </si>
  <si>
    <t>%</t>
  </si>
  <si>
    <t xml:space="preserve">2.3. Доля получателей услуг, удовлетворенных комфортностью предоставления услуг организацией социальной сферы </t>
  </si>
  <si>
    <t>МБДОУ Зареченский детский сад  "Родничок"</t>
  </si>
  <si>
    <t xml:space="preserve">МБДОУ  Средне-Олёкминский детский сад </t>
  </si>
  <si>
    <t>МБДОУ Тупикский детский сад  "Солнышко"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</si>
</sst>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1"/>
      <color rgb="FF000000"/>
      <name val="Calibri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b/>
      <sz val="9"/>
      <color rgb="FFC00000"/>
      <name val="Calibri"/>
      <family val="2"/>
      <charset val="204"/>
    </font>
    <font>
      <sz val="12"/>
      <color theme="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rgb="FF000000"/>
      <name val="Calibri"/>
      <family val="2"/>
    </font>
    <font>
      <sz val="10"/>
      <color rgb="FF000000"/>
      <name val="Arial Narrow"/>
      <family val="2"/>
    </font>
    <font>
      <b/>
      <sz val="12"/>
      <color rgb="FF3F3F3F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FFFF"/>
      <name val="Calibri"/>
      <family val="2"/>
      <charset val="204"/>
    </font>
    <font>
      <b/>
      <sz val="12"/>
      <color rgb="FF000000"/>
      <name val="Arial Narrow"/>
      <family val="2"/>
      <charset val="204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</fonts>
  <fills count="31">
    <fill>
      <patternFill patternType="none"/>
    </fill>
    <fill>
      <patternFill patternType="gray125"/>
    </fill>
    <fill>
      <patternFill patternType="none"/>
    </fill>
    <fill>
      <patternFill patternType="solid">
        <fgColor rgb="FF8EAADB"/>
        <bgColor rgb="FFFFFFFF"/>
      </patternFill>
    </fill>
    <fill>
      <patternFill patternType="solid">
        <fgColor rgb="FFF4B083"/>
        <bgColor rgb="FFFFFFFF"/>
      </patternFill>
    </fill>
    <fill>
      <patternFill patternType="solid">
        <fgColor rgb="FF70AD47"/>
        <bgColor rgb="FF000000"/>
      </patternFill>
    </fill>
    <fill>
      <patternFill patternType="solid">
        <fgColor rgb="FFFFD965"/>
        <bgColor rgb="FFFFFFFF"/>
      </patternFill>
    </fill>
    <fill>
      <patternFill patternType="solid">
        <fgColor rgb="FF5B9BD5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3">
    <xf numFmtId="0" fontId="0" fillId="0" borderId="0"/>
    <xf numFmtId="0" fontId="6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6" fillId="13" borderId="0" applyNumberFormat="0" applyBorder="0" applyAlignment="0" applyProtection="0"/>
    <xf numFmtId="0" fontId="3" fillId="14" borderId="0" applyNumberFormat="0" applyBorder="0" applyAlignment="0" applyProtection="0"/>
    <xf numFmtId="0" fontId="6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6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6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6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</cellStyleXfs>
  <cellXfs count="134"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4" fillId="2" borderId="0" xfId="0" applyFont="1" applyFill="1" applyAlignment="1">
      <alignment horizontal="center" vertical="top" wrapText="1"/>
    </xf>
    <xf numFmtId="14" fontId="4" fillId="2" borderId="0" xfId="0" applyNumberFormat="1" applyFont="1" applyFill="1" applyAlignment="1">
      <alignment horizontal="center" vertical="top" wrapText="1"/>
    </xf>
    <xf numFmtId="0" fontId="4" fillId="2" borderId="0" xfId="0" applyFont="1" applyFill="1" applyAlignment="1">
      <alignment vertical="top" wrapText="1"/>
    </xf>
    <xf numFmtId="164" fontId="4" fillId="2" borderId="0" xfId="0" applyNumberFormat="1" applyFont="1" applyFill="1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0" fontId="6" fillId="9" borderId="0" xfId="1" applyAlignment="1">
      <alignment horizontal="center" vertical="top" wrapText="1"/>
    </xf>
    <xf numFmtId="164" fontId="6" fillId="9" borderId="0" xfId="1" applyNumberFormat="1" applyAlignment="1">
      <alignment horizontal="center" vertical="top"/>
    </xf>
    <xf numFmtId="164" fontId="6" fillId="27" borderId="0" xfId="19" applyNumberFormat="1" applyAlignment="1">
      <alignment horizontal="center" vertical="top"/>
    </xf>
    <xf numFmtId="164" fontId="6" fillId="9" borderId="0" xfId="1" applyNumberFormat="1" applyAlignment="1">
      <alignment horizontal="center" vertical="center"/>
    </xf>
    <xf numFmtId="1" fontId="6" fillId="9" borderId="0" xfId="1" applyNumberFormat="1" applyAlignment="1">
      <alignment horizontal="center" vertical="center"/>
    </xf>
    <xf numFmtId="0" fontId="6" fillId="9" borderId="0" xfId="1" applyAlignment="1">
      <alignment horizontal="center" vertical="center" wrapText="1"/>
    </xf>
    <xf numFmtId="0" fontId="3" fillId="11" borderId="0" xfId="3" applyAlignment="1">
      <alignment horizontal="center" vertical="center" wrapText="1"/>
    </xf>
    <xf numFmtId="0" fontId="3" fillId="12" borderId="0" xfId="4" applyAlignment="1">
      <alignment horizontal="center" vertical="center" wrapText="1"/>
    </xf>
    <xf numFmtId="1" fontId="6" fillId="27" borderId="0" xfId="19" applyNumberFormat="1" applyAlignment="1">
      <alignment horizontal="center" vertical="center"/>
    </xf>
    <xf numFmtId="164" fontId="6" fillId="27" borderId="0" xfId="19" applyNumberFormat="1" applyAlignment="1">
      <alignment horizontal="center" vertical="center"/>
    </xf>
    <xf numFmtId="0" fontId="7" fillId="28" borderId="0" xfId="20" applyFont="1" applyAlignment="1">
      <alignment horizontal="center" vertical="top" wrapText="1"/>
    </xf>
    <xf numFmtId="0" fontId="7" fillId="10" borderId="0" xfId="2" applyFont="1" applyAlignment="1">
      <alignment horizontal="center" vertical="top" wrapText="1"/>
    </xf>
    <xf numFmtId="1" fontId="3" fillId="29" borderId="0" xfId="21" applyNumberFormat="1" applyAlignment="1">
      <alignment horizontal="center" vertical="center" wrapText="1"/>
    </xf>
    <xf numFmtId="1" fontId="3" fillId="29" borderId="0" xfId="21" applyNumberFormat="1" applyAlignment="1">
      <alignment horizontal="center" vertical="center"/>
    </xf>
    <xf numFmtId="164" fontId="6" fillId="15" borderId="0" xfId="7" applyNumberFormat="1" applyAlignment="1">
      <alignment horizontal="center" vertical="top"/>
    </xf>
    <xf numFmtId="1" fontId="3" fillId="17" borderId="0" xfId="9" applyNumberFormat="1" applyAlignment="1">
      <alignment horizontal="center" vertical="center"/>
    </xf>
    <xf numFmtId="164" fontId="6" fillId="15" borderId="0" xfId="7" applyNumberFormat="1" applyAlignment="1">
      <alignment horizontal="center" vertical="center"/>
    </xf>
    <xf numFmtId="164" fontId="6" fillId="19" borderId="0" xfId="11" applyNumberFormat="1" applyAlignment="1">
      <alignment horizontal="center" vertical="top"/>
    </xf>
    <xf numFmtId="164" fontId="6" fillId="19" borderId="0" xfId="11" applyNumberFormat="1" applyAlignment="1">
      <alignment horizontal="center" vertical="center"/>
    </xf>
    <xf numFmtId="1" fontId="3" fillId="21" borderId="0" xfId="13" applyNumberFormat="1" applyAlignment="1">
      <alignment horizontal="center" vertical="center"/>
    </xf>
    <xf numFmtId="164" fontId="6" fillId="23" borderId="0" xfId="15" applyNumberFormat="1" applyAlignment="1">
      <alignment horizontal="center" vertical="top"/>
    </xf>
    <xf numFmtId="164" fontId="6" fillId="23" borderId="0" xfId="15" applyNumberFormat="1" applyAlignment="1">
      <alignment horizontal="center" vertical="center"/>
    </xf>
    <xf numFmtId="1" fontId="3" fillId="25" borderId="0" xfId="17" applyNumberFormat="1" applyAlignment="1">
      <alignment horizontal="center" vertical="center"/>
    </xf>
    <xf numFmtId="164" fontId="6" fillId="13" borderId="1" xfId="5" applyNumberFormat="1" applyBorder="1" applyAlignment="1">
      <alignment horizontal="center" vertical="top"/>
    </xf>
    <xf numFmtId="164" fontId="6" fillId="13" borderId="1" xfId="5" applyNumberFormat="1" applyBorder="1" applyAlignment="1">
      <alignment horizontal="center" vertical="center"/>
    </xf>
    <xf numFmtId="1" fontId="6" fillId="13" borderId="1" xfId="5" applyNumberFormat="1" applyBorder="1" applyAlignment="1">
      <alignment horizontal="center" vertical="center"/>
    </xf>
    <xf numFmtId="0" fontId="3" fillId="14" borderId="0" xfId="6" applyAlignment="1">
      <alignment horizontal="center" vertical="center"/>
    </xf>
    <xf numFmtId="0" fontId="6" fillId="27" borderId="0" xfId="19" applyAlignment="1">
      <alignment horizontal="center" vertical="top" wrapText="1"/>
    </xf>
    <xf numFmtId="0" fontId="7" fillId="16" borderId="0" xfId="8" applyFont="1" applyAlignment="1">
      <alignment horizontal="center" vertical="top" wrapText="1"/>
    </xf>
    <xf numFmtId="0" fontId="6" fillId="15" borderId="0" xfId="7" applyAlignment="1">
      <alignment horizontal="center" vertical="top" wrapText="1"/>
    </xf>
    <xf numFmtId="0" fontId="6" fillId="19" borderId="0" xfId="11" applyAlignment="1">
      <alignment horizontal="center" vertical="top" wrapText="1"/>
    </xf>
    <xf numFmtId="0" fontId="6" fillId="23" borderId="0" xfId="15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1" fontId="0" fillId="2" borderId="0" xfId="0" applyNumberFormat="1" applyFill="1"/>
    <xf numFmtId="0" fontId="16" fillId="2" borderId="0" xfId="0" applyFont="1" applyFill="1"/>
    <xf numFmtId="0" fontId="3" fillId="10" borderId="0" xfId="2" applyAlignment="1">
      <alignment horizontal="center" vertical="top" wrapText="1"/>
    </xf>
    <xf numFmtId="0" fontId="3" fillId="10" borderId="0" xfId="2" applyAlignment="1">
      <alignment vertical="top"/>
    </xf>
    <xf numFmtId="0" fontId="3" fillId="10" borderId="0" xfId="2" applyAlignment="1">
      <alignment vertical="top" wrapText="1"/>
    </xf>
    <xf numFmtId="0" fontId="3" fillId="28" borderId="0" xfId="20" applyAlignment="1">
      <alignment vertical="top" wrapText="1"/>
    </xf>
    <xf numFmtId="0" fontId="3" fillId="28" borderId="0" xfId="20" applyAlignment="1">
      <alignment vertical="top"/>
    </xf>
    <xf numFmtId="0" fontId="3" fillId="16" borderId="0" xfId="8" applyAlignment="1">
      <alignment vertical="top" wrapText="1"/>
    </xf>
    <xf numFmtId="0" fontId="3" fillId="16" borderId="0" xfId="8" applyAlignment="1">
      <alignment vertical="top"/>
    </xf>
    <xf numFmtId="0" fontId="3" fillId="20" borderId="0" xfId="12" applyAlignment="1">
      <alignment vertical="top"/>
    </xf>
    <xf numFmtId="0" fontId="3" fillId="20" borderId="0" xfId="12" applyAlignment="1">
      <alignment vertical="top" wrapText="1"/>
    </xf>
    <xf numFmtId="0" fontId="3" fillId="24" borderId="0" xfId="16" applyAlignment="1">
      <alignment vertical="top" wrapText="1"/>
    </xf>
    <xf numFmtId="0" fontId="3" fillId="24" borderId="0" xfId="16"/>
    <xf numFmtId="164" fontId="0" fillId="2" borderId="0" xfId="0" applyNumberFormat="1" applyFill="1"/>
    <xf numFmtId="0" fontId="0" fillId="2" borderId="0" xfId="0" applyFill="1" applyAlignment="1">
      <alignment horizontal="center" vertical="center" wrapText="1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" fontId="3" fillId="30" borderId="0" xfId="22" applyNumberFormat="1" applyAlignment="1">
      <alignment horizontal="center" vertical="center" wrapText="1"/>
    </xf>
    <xf numFmtId="1" fontId="3" fillId="30" borderId="0" xfId="22" applyNumberFormat="1" applyAlignment="1">
      <alignment horizontal="center" vertical="center"/>
    </xf>
    <xf numFmtId="1" fontId="6" fillId="27" borderId="0" xfId="19" applyNumberFormat="1" applyAlignment="1">
      <alignment horizontal="center" vertical="center" wrapText="1"/>
    </xf>
    <xf numFmtId="1" fontId="6" fillId="15" borderId="0" xfId="7" applyNumberFormat="1" applyAlignment="1">
      <alignment horizontal="center" vertical="center"/>
    </xf>
    <xf numFmtId="1" fontId="6" fillId="19" borderId="0" xfId="11" applyNumberFormat="1" applyAlignment="1">
      <alignment horizontal="center" vertical="center"/>
    </xf>
    <xf numFmtId="1" fontId="6" fillId="23" borderId="0" xfId="15" applyNumberFormat="1" applyAlignment="1">
      <alignment horizontal="center" vertical="center"/>
    </xf>
    <xf numFmtId="1" fontId="3" fillId="18" borderId="0" xfId="10" applyNumberFormat="1" applyAlignment="1">
      <alignment horizontal="center" vertical="center"/>
    </xf>
    <xf numFmtId="0" fontId="3" fillId="18" borderId="0" xfId="10" applyAlignment="1">
      <alignment horizontal="center" vertical="center"/>
    </xf>
    <xf numFmtId="0" fontId="6" fillId="9" borderId="0" xfId="1" applyAlignment="1">
      <alignment horizontal="center" vertical="center"/>
    </xf>
    <xf numFmtId="0" fontId="3" fillId="29" borderId="0" xfId="21" applyAlignment="1">
      <alignment horizontal="center" vertical="center"/>
    </xf>
    <xf numFmtId="0" fontId="3" fillId="17" borderId="0" xfId="9" applyAlignment="1">
      <alignment horizontal="center" vertical="center"/>
    </xf>
    <xf numFmtId="0" fontId="6" fillId="15" borderId="0" xfId="7" applyAlignment="1">
      <alignment horizontal="center" vertical="center"/>
    </xf>
    <xf numFmtId="0" fontId="3" fillId="21" borderId="0" xfId="13" applyAlignment="1">
      <alignment horizontal="center" vertical="center"/>
    </xf>
    <xf numFmtId="0" fontId="6" fillId="19" borderId="0" xfId="11" applyAlignment="1">
      <alignment horizontal="center" vertical="center"/>
    </xf>
    <xf numFmtId="0" fontId="3" fillId="25" borderId="0" xfId="17" applyAlignment="1">
      <alignment horizontal="center" vertical="center"/>
    </xf>
    <xf numFmtId="1" fontId="3" fillId="12" borderId="0" xfId="4" applyNumberFormat="1" applyAlignment="1">
      <alignment horizontal="center" vertical="center"/>
    </xf>
    <xf numFmtId="1" fontId="6" fillId="13" borderId="0" xfId="5" applyNumberFormat="1" applyAlignment="1">
      <alignment horizontal="center" vertical="center"/>
    </xf>
    <xf numFmtId="0" fontId="6" fillId="23" borderId="0" xfId="15" applyAlignment="1">
      <alignment horizontal="center" vertical="center"/>
    </xf>
    <xf numFmtId="0" fontId="6" fillId="13" borderId="0" xfId="5" applyAlignment="1">
      <alignment horizontal="center" vertical="center"/>
    </xf>
    <xf numFmtId="0" fontId="6" fillId="27" borderId="0" xfId="19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3" fillId="30" borderId="0" xfId="22" applyAlignment="1">
      <alignment horizontal="center" vertical="center"/>
    </xf>
    <xf numFmtId="0" fontId="3" fillId="11" borderId="0" xfId="3" applyAlignment="1">
      <alignment horizontal="center" vertical="center"/>
    </xf>
    <xf numFmtId="1" fontId="16" fillId="2" borderId="0" xfId="0" applyNumberFormat="1" applyFont="1" applyFill="1"/>
    <xf numFmtId="1" fontId="1" fillId="11" borderId="0" xfId="3" applyNumberFormat="1" applyFont="1" applyAlignment="1">
      <alignment horizontal="center" vertical="center" wrapText="1"/>
    </xf>
    <xf numFmtId="0" fontId="3" fillId="10" borderId="0" xfId="2" applyAlignment="1">
      <alignment vertical="top" wrapText="1"/>
    </xf>
    <xf numFmtId="0" fontId="3" fillId="28" borderId="0" xfId="20" applyAlignment="1">
      <alignment wrapText="1"/>
    </xf>
    <xf numFmtId="0" fontId="3" fillId="16" borderId="0" xfId="8" applyAlignment="1">
      <alignment vertical="top" wrapText="1"/>
    </xf>
    <xf numFmtId="0" fontId="7" fillId="20" borderId="0" xfId="12" applyFont="1" applyAlignment="1">
      <alignment horizontal="center" vertical="top" wrapText="1"/>
    </xf>
    <xf numFmtId="0" fontId="2" fillId="24" borderId="0" xfId="16" applyFont="1" applyAlignment="1">
      <alignment horizontal="center" vertical="top" wrapText="1"/>
    </xf>
    <xf numFmtId="0" fontId="3" fillId="24" borderId="0" xfId="16" applyAlignment="1">
      <alignment horizontal="center" vertical="top" wrapText="1"/>
    </xf>
    <xf numFmtId="0" fontId="0" fillId="2" borderId="0" xfId="0" applyFill="1" applyAlignment="1">
      <alignment horizontal="center" vertical="center"/>
    </xf>
    <xf numFmtId="1" fontId="3" fillId="12" borderId="0" xfId="4" applyNumberFormat="1" applyAlignment="1">
      <alignment horizontal="center" vertical="center"/>
    </xf>
    <xf numFmtId="1" fontId="3" fillId="30" borderId="0" xfId="22" applyNumberFormat="1" applyAlignment="1">
      <alignment horizontal="center" vertical="center"/>
    </xf>
    <xf numFmtId="1" fontId="3" fillId="22" borderId="0" xfId="14" applyNumberFormat="1" applyAlignment="1">
      <alignment horizontal="center" vertical="center"/>
    </xf>
    <xf numFmtId="1" fontId="3" fillId="26" borderId="0" xfId="18" applyNumberFormat="1" applyAlignment="1">
      <alignment horizontal="center" vertical="center"/>
    </xf>
    <xf numFmtId="1" fontId="3" fillId="18" borderId="0" xfId="10" applyNumberFormat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3" fillId="18" borderId="0" xfId="10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1" fontId="6" fillId="9" borderId="0" xfId="1" applyNumberFormat="1" applyAlignment="1">
      <alignment horizontal="center" vertical="center"/>
    </xf>
    <xf numFmtId="1" fontId="6" fillId="27" borderId="0" xfId="19" applyNumberFormat="1" applyAlignment="1">
      <alignment horizontal="center" vertical="center"/>
    </xf>
    <xf numFmtId="1" fontId="6" fillId="19" borderId="0" xfId="11" applyNumberFormat="1" applyAlignment="1">
      <alignment horizontal="center" vertical="center"/>
    </xf>
    <xf numFmtId="1" fontId="6" fillId="23" borderId="0" xfId="15" applyNumberFormat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14" borderId="0" xfId="6" applyAlignment="1">
      <alignment horizontal="center" vertical="top"/>
    </xf>
    <xf numFmtId="0" fontId="7" fillId="10" borderId="0" xfId="2" applyFont="1" applyAlignment="1">
      <alignment horizontal="center" vertical="top" wrapText="1"/>
    </xf>
    <xf numFmtId="0" fontId="7" fillId="28" borderId="0" xfId="20" applyFont="1" applyAlignment="1">
      <alignment horizontal="center" vertical="top" wrapText="1"/>
    </xf>
    <xf numFmtId="0" fontId="7" fillId="16" borderId="0" xfId="8" applyFont="1" applyAlignment="1">
      <alignment horizontal="center" vertical="top" wrapText="1"/>
    </xf>
    <xf numFmtId="0" fontId="6" fillId="23" borderId="0" xfId="15" applyAlignment="1">
      <alignment horizontal="center" vertical="top" wrapText="1"/>
    </xf>
    <xf numFmtId="164" fontId="9" fillId="2" borderId="0" xfId="0" applyNumberFormat="1" applyFont="1" applyFill="1" applyAlignment="1">
      <alignment horizontal="center" vertical="center" wrapText="1"/>
    </xf>
    <xf numFmtId="0" fontId="6" fillId="9" borderId="0" xfId="1" applyAlignment="1">
      <alignment horizontal="center" vertical="top" wrapText="1"/>
    </xf>
    <xf numFmtId="0" fontId="6" fillId="27" borderId="0" xfId="19" applyAlignment="1">
      <alignment horizontal="center" vertical="top" wrapText="1"/>
    </xf>
    <xf numFmtId="0" fontId="6" fillId="15" borderId="0" xfId="7" applyAlignment="1">
      <alignment horizontal="center" vertical="top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wrapText="1"/>
    </xf>
    <xf numFmtId="14" fontId="11" fillId="2" borderId="0" xfId="0" applyNumberFormat="1" applyFont="1" applyFill="1" applyAlignment="1">
      <alignment horizontal="center" wrapText="1"/>
    </xf>
    <xf numFmtId="0" fontId="11" fillId="2" borderId="0" xfId="0" applyFont="1" applyFill="1" applyAlignment="1">
      <alignment wrapText="1"/>
    </xf>
    <xf numFmtId="0" fontId="11" fillId="2" borderId="0" xfId="0" applyFont="1" applyFill="1"/>
    <xf numFmtId="0" fontId="12" fillId="2" borderId="0" xfId="0" applyFont="1" applyFill="1"/>
    <xf numFmtId="164" fontId="13" fillId="3" borderId="0" xfId="0" applyNumberFormat="1" applyFont="1" applyFill="1" applyAlignment="1">
      <alignment horizontal="center" vertical="center"/>
    </xf>
    <xf numFmtId="164" fontId="14" fillId="2" borderId="0" xfId="0" applyNumberFormat="1" applyFont="1" applyFill="1" applyAlignment="1">
      <alignment horizontal="center" vertical="center" wrapText="1"/>
    </xf>
    <xf numFmtId="164" fontId="11" fillId="2" borderId="0" xfId="0" applyNumberFormat="1" applyFont="1" applyFill="1" applyAlignment="1">
      <alignment horizontal="center" vertical="center"/>
    </xf>
    <xf numFmtId="164" fontId="13" fillId="4" borderId="0" xfId="0" applyNumberFormat="1" applyFont="1" applyFill="1" applyAlignment="1">
      <alignment horizontal="center" vertical="center"/>
    </xf>
    <xf numFmtId="164" fontId="13" fillId="5" borderId="0" xfId="0" applyNumberFormat="1" applyFont="1" applyFill="1" applyAlignment="1">
      <alignment horizontal="center" vertical="center"/>
    </xf>
    <xf numFmtId="164" fontId="13" fillId="6" borderId="0" xfId="0" applyNumberFormat="1" applyFont="1" applyFill="1" applyAlignment="1">
      <alignment horizontal="center" vertical="center"/>
    </xf>
    <xf numFmtId="164" fontId="13" fillId="7" borderId="0" xfId="0" applyNumberFormat="1" applyFont="1" applyFill="1" applyAlignment="1">
      <alignment horizontal="center" vertical="center"/>
    </xf>
    <xf numFmtId="164" fontId="10" fillId="8" borderId="1" xfId="0" applyNumberFormat="1" applyFont="1" applyFill="1" applyBorder="1" applyAlignment="1">
      <alignment horizontal="center" vertical="center"/>
    </xf>
    <xf numFmtId="1" fontId="3" fillId="12" borderId="0" xfId="4" applyNumberFormat="1" applyAlignment="1">
      <alignment horizontal="center" vertical="center" wrapText="1"/>
    </xf>
    <xf numFmtId="1" fontId="3" fillId="30" borderId="0" xfId="22" applyNumberFormat="1" applyAlignment="1">
      <alignment horizontal="center" vertical="center" wrapText="1"/>
    </xf>
    <xf numFmtId="0" fontId="6" fillId="19" borderId="0" xfId="11" applyAlignment="1">
      <alignment horizontal="center" vertical="top" wrapText="1"/>
    </xf>
    <xf numFmtId="0" fontId="6" fillId="13" borderId="1" xfId="5" applyBorder="1" applyAlignment="1">
      <alignment horizontal="center" vertical="top" wrapText="1"/>
    </xf>
    <xf numFmtId="1" fontId="6" fillId="9" borderId="0" xfId="1" applyNumberFormat="1" applyAlignment="1">
      <alignment horizontal="center" vertical="center" wrapText="1"/>
    </xf>
    <xf numFmtId="1" fontId="6" fillId="27" borderId="0" xfId="19" applyNumberFormat="1" applyAlignment="1">
      <alignment horizontal="center" vertical="center" wrapText="1"/>
    </xf>
    <xf numFmtId="1" fontId="6" fillId="15" borderId="0" xfId="7" applyNumberFormat="1" applyAlignment="1">
      <alignment horizontal="center" vertical="center"/>
    </xf>
  </cellXfs>
  <cellStyles count="23">
    <cellStyle name="20% — акцент1" xfId="2" builtinId="30"/>
    <cellStyle name="20% — акцент3" xfId="8" builtinId="38"/>
    <cellStyle name="20% — акцент4" xfId="12" builtinId="42"/>
    <cellStyle name="20% — акцент5" xfId="16" builtinId="46"/>
    <cellStyle name="20% — акцент6" xfId="20" builtinId="50"/>
    <cellStyle name="40% — акцент1" xfId="3" builtinId="31"/>
    <cellStyle name="40% — акцент3" xfId="9" builtinId="39"/>
    <cellStyle name="40% — акцент4" xfId="13" builtinId="43"/>
    <cellStyle name="40% — акцент5" xfId="17" builtinId="47"/>
    <cellStyle name="40% — акцент6" xfId="21" builtinId="51"/>
    <cellStyle name="60% — акцент1" xfId="4" builtinId="32"/>
    <cellStyle name="60% — акцент2" xfId="6" builtinId="36"/>
    <cellStyle name="60% — акцент3" xfId="10" builtinId="40"/>
    <cellStyle name="60% — акцент4" xfId="14" builtinId="44"/>
    <cellStyle name="60% — акцент5" xfId="18" builtinId="48"/>
    <cellStyle name="60% — акцент6" xfId="22" builtinId="52"/>
    <cellStyle name="Акцент1" xfId="1" builtinId="29"/>
    <cellStyle name="Акцент2" xfId="5" builtinId="33"/>
    <cellStyle name="Акцент3" xfId="7" builtinId="37"/>
    <cellStyle name="Акцент4" xfId="11" builtinId="41"/>
    <cellStyle name="Акцент5" xfId="15" builtinId="45"/>
    <cellStyle name="Акцент6" xfId="19" builtinId="49"/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Значения</a:t>
            </a:r>
            <a:r>
              <a:rPr lang="ru-RU" baseline="0"/>
              <a:t> по критериям оценки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Лист1!$A$74</c:f>
              <c:strCache>
                <c:ptCount val="1"/>
                <c:pt idx="0">
                  <c:v>МБДОУ Зареченский детский сад  "Родничок"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Лист1!$B$73:$F$73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Лист1!$B$74:$F$74</c:f>
              <c:numCache>
                <c:formatCode>0</c:formatCode>
                <c:ptCount val="5"/>
                <c:pt idx="0">
                  <c:v>43.669191919191924</c:v>
                </c:pt>
                <c:pt idx="1">
                  <c:v>50</c:v>
                </c:pt>
                <c:pt idx="2">
                  <c:v>90</c:v>
                </c:pt>
                <c:pt idx="3">
                  <c:v>73.333333333333343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42-E147-9946-CC9FD3650BF8}"/>
            </c:ext>
          </c:extLst>
        </c:ser>
        <c:ser>
          <c:idx val="1"/>
          <c:order val="1"/>
          <c:tx>
            <c:strRef>
              <c:f>Лист1!$A$75</c:f>
              <c:strCache>
                <c:ptCount val="1"/>
                <c:pt idx="0">
                  <c:v>МБДОУ  Средне-Олёкминский детский сад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Лист1!$B$73:$F$73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Лист1!$B$75:$F$75</c:f>
              <c:numCache>
                <c:formatCode>0</c:formatCode>
                <c:ptCount val="5"/>
                <c:pt idx="0">
                  <c:v>34.454545454545453</c:v>
                </c:pt>
                <c:pt idx="1">
                  <c:v>50</c:v>
                </c:pt>
                <c:pt idx="2">
                  <c:v>84</c:v>
                </c:pt>
                <c:pt idx="3">
                  <c:v>80</c:v>
                </c:pt>
                <c:pt idx="4">
                  <c:v>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42-E147-9946-CC9FD3650BF8}"/>
            </c:ext>
          </c:extLst>
        </c:ser>
        <c:ser>
          <c:idx val="2"/>
          <c:order val="2"/>
          <c:tx>
            <c:strRef>
              <c:f>Лист1!$A$76</c:f>
              <c:strCache>
                <c:ptCount val="1"/>
                <c:pt idx="0">
                  <c:v>МБДОУ Тупикский детский сад  "Солнышко"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Лист1!$B$73:$F$73</c:f>
              <c:strCache>
                <c:ptCount val="5"/>
                <c:pt idx="0">
                  <c:v>1. Открытость и доступность информации</c:v>
                </c:pt>
                <c:pt idx="1">
                  <c:v>2. Комфортность условий</c:v>
                </c:pt>
                <c:pt idx="2">
                  <c:v>3. Доступность услуг для инвалидов</c:v>
                </c:pt>
                <c:pt idx="3">
                  <c:v>4. Доброжелательность, вежливость работников</c:v>
                </c:pt>
                <c:pt idx="4">
                  <c:v>5. Удовлетворенность условиями оказания услуг</c:v>
                </c:pt>
              </c:strCache>
            </c:strRef>
          </c:cat>
          <c:val>
            <c:numRef>
              <c:f>Лист1!$B$76:$F$76</c:f>
              <c:numCache>
                <c:formatCode>0</c:formatCode>
                <c:ptCount val="5"/>
                <c:pt idx="0">
                  <c:v>56.510489510489506</c:v>
                </c:pt>
                <c:pt idx="1">
                  <c:v>44.230769230769226</c:v>
                </c:pt>
                <c:pt idx="2">
                  <c:v>92</c:v>
                </c:pt>
                <c:pt idx="3">
                  <c:v>77.692307692307693</c:v>
                </c:pt>
                <c:pt idx="4">
                  <c:v>92.307692307692307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FA-674C-AD33-36CE86A1CE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45159231"/>
        <c:axId val="1445348079"/>
      </c:barChart>
      <c:catAx>
        <c:axId val="144515923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45348079"/>
        <c:crosses val="autoZero"/>
        <c:auto val="1"/>
        <c:lblAlgn val="ctr"/>
        <c:lblOffset val="100"/>
        <c:noMultiLvlLbl val="0"/>
      </c:catAx>
      <c:valAx>
        <c:axId val="14453480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4515923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Лист1!$D$73</c:f>
              <c:strCache>
                <c:ptCount val="1"/>
                <c:pt idx="0">
                  <c:v>3. Доступность услуг для инвалидов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Лист1!$A$74:$A$76</c:f>
              <c:strCache>
                <c:ptCount val="3"/>
                <c:pt idx="0">
                  <c:v>МБДОУ Зареченский детский сад  "Родничок"</c:v>
                </c:pt>
                <c:pt idx="1">
                  <c:v>МБДОУ  Средне-Олёкминский детский сад </c:v>
                </c:pt>
                <c:pt idx="2">
                  <c:v>МБДОУ Тупикский детский сад  "Солнышко"</c:v>
                </c:pt>
              </c:strCache>
            </c:strRef>
          </c:cat>
          <c:val>
            <c:numRef>
              <c:f>Лист1!$D$74:$D$76</c:f>
              <c:numCache>
                <c:formatCode>0</c:formatCode>
                <c:ptCount val="3"/>
                <c:pt idx="0">
                  <c:v>90</c:v>
                </c:pt>
                <c:pt idx="1">
                  <c:v>84</c:v>
                </c:pt>
                <c:pt idx="2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80-394D-83DB-4B51855C74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522575"/>
        <c:axId val="104331503"/>
      </c:barChart>
      <c:catAx>
        <c:axId val="1015225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4331503"/>
        <c:crosses val="autoZero"/>
        <c:auto val="1"/>
        <c:lblAlgn val="ctr"/>
        <c:lblOffset val="100"/>
        <c:noMultiLvlLbl val="0"/>
      </c:catAx>
      <c:valAx>
        <c:axId val="104331503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5225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Лист1!$E$73</c:f>
              <c:strCache>
                <c:ptCount val="1"/>
                <c:pt idx="0">
                  <c:v>4. Доброжелательность, вежливость работников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Лист1!$A$74:$A$76</c:f>
              <c:strCache>
                <c:ptCount val="3"/>
                <c:pt idx="0">
                  <c:v>МБДОУ Зареченский детский сад  "Родничок"</c:v>
                </c:pt>
                <c:pt idx="1">
                  <c:v>МБДОУ  Средне-Олёкминский детский сад </c:v>
                </c:pt>
                <c:pt idx="2">
                  <c:v>МБДОУ Тупикский детский сад  "Солнышко"</c:v>
                </c:pt>
              </c:strCache>
            </c:strRef>
          </c:cat>
          <c:val>
            <c:numRef>
              <c:f>Лист1!$E$74:$E$76</c:f>
              <c:numCache>
                <c:formatCode>0</c:formatCode>
                <c:ptCount val="3"/>
                <c:pt idx="0">
                  <c:v>73.333333333333343</c:v>
                </c:pt>
                <c:pt idx="1">
                  <c:v>80</c:v>
                </c:pt>
                <c:pt idx="2">
                  <c:v>77.692307692307693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49-9140-AD5F-6712C8B914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1011935"/>
        <c:axId val="91013311"/>
      </c:barChart>
      <c:catAx>
        <c:axId val="910119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013311"/>
        <c:crosses val="autoZero"/>
        <c:auto val="1"/>
        <c:lblAlgn val="ctr"/>
        <c:lblOffset val="100"/>
        <c:noMultiLvlLbl val="0"/>
      </c:catAx>
      <c:valAx>
        <c:axId val="9101331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0119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Лист1!$F$73</c:f>
              <c:strCache>
                <c:ptCount val="1"/>
                <c:pt idx="0">
                  <c:v>5. Удовлетворенность условиями оказания услуг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Лист1!$A$74:$A$76</c:f>
              <c:strCache>
                <c:ptCount val="3"/>
                <c:pt idx="0">
                  <c:v>МБДОУ Зареченский детский сад  "Родничок"</c:v>
                </c:pt>
                <c:pt idx="1">
                  <c:v>МБДОУ  Средне-Олёкминский детский сад </c:v>
                </c:pt>
                <c:pt idx="2">
                  <c:v>МБДОУ Тупикский детский сад  "Солнышко"</c:v>
                </c:pt>
              </c:strCache>
            </c:strRef>
          </c:cat>
          <c:val>
            <c:numRef>
              <c:f>Лист1!$F$74:$F$76</c:f>
              <c:numCache>
                <c:formatCode>0</c:formatCode>
                <c:ptCount val="3"/>
                <c:pt idx="0">
                  <c:v>100</c:v>
                </c:pt>
                <c:pt idx="1">
                  <c:v>85</c:v>
                </c:pt>
                <c:pt idx="2">
                  <c:v>92.307692307692307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4D-2E4F-B4E0-F3A2CDC220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1991375"/>
        <c:axId val="101836655"/>
      </c:barChart>
      <c:catAx>
        <c:axId val="91991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836655"/>
        <c:crosses val="autoZero"/>
        <c:auto val="1"/>
        <c:lblAlgn val="ctr"/>
        <c:lblOffset val="100"/>
        <c:noMultiLvlLbl val="0"/>
      </c:catAx>
      <c:valAx>
        <c:axId val="101836655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99137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1. Открытость</a:t>
            </a:r>
            <a:r>
              <a:rPr lang="ru-RU" baseline="0"/>
              <a:t> и доступность информации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48999759983679769"/>
          <c:y val="6.2446077233045516E-2"/>
          <c:w val="0.46024941055461338"/>
          <c:h val="0.5880742062117967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Лист1!$A$21</c:f>
              <c:strCache>
                <c:ptCount val="1"/>
                <c:pt idx="0">
                  <c:v>МБДОУ Зареченский детский сад  "Родничок"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Лист1!$B$20:$D$20</c:f>
              <c:strCache>
                <c:ptCount val="3"/>
                <c:pt idx="0">
                  <c:v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c:v>
                </c:pt>
                <c:pt idx="1">
                  <c:v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c:v>
                </c:pt>
                <c:pt idx="2">
                  <c:v>1.3. 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</c:v>
                </c:pt>
              </c:strCache>
            </c:strRef>
          </c:cat>
          <c:val>
            <c:numRef>
              <c:f>Лист1!$B$21:$D$21</c:f>
              <c:numCache>
                <c:formatCode>General</c:formatCode>
                <c:ptCount val="3"/>
                <c:pt idx="0" formatCode="0">
                  <c:v>33.712121212121218</c:v>
                </c:pt>
                <c:pt idx="1">
                  <c:v>60</c:v>
                </c:pt>
                <c:pt idx="2" formatCode="0">
                  <c:v>38.888888888888886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385-7542-8E98-82F5F6D2A80C}"/>
            </c:ext>
          </c:extLst>
        </c:ser>
        <c:ser>
          <c:idx val="1"/>
          <c:order val="1"/>
          <c:tx>
            <c:strRef>
              <c:f>Лист1!$A$22</c:f>
              <c:strCache>
                <c:ptCount val="1"/>
                <c:pt idx="0">
                  <c:v>МБДОУ  Средне-Олёкминский детский сад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Лист1!$B$20:$D$20</c:f>
              <c:strCache>
                <c:ptCount val="3"/>
                <c:pt idx="0">
                  <c:v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c:v>
                </c:pt>
                <c:pt idx="1">
                  <c:v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c:v>
                </c:pt>
                <c:pt idx="2">
                  <c:v>1.3. 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</c:v>
                </c:pt>
              </c:strCache>
            </c:strRef>
          </c:cat>
          <c:val>
            <c:numRef>
              <c:f>Лист1!$B$22:$D$22</c:f>
              <c:numCache>
                <c:formatCode>0</c:formatCode>
                <c:ptCount val="3"/>
                <c:pt idx="0">
                  <c:v>18.181818181818183</c:v>
                </c:pt>
                <c:pt idx="1">
                  <c:v>30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385-7542-8E98-82F5F6D2A80C}"/>
            </c:ext>
          </c:extLst>
        </c:ser>
        <c:ser>
          <c:idx val="2"/>
          <c:order val="2"/>
          <c:tx>
            <c:strRef>
              <c:f>Лист1!$A$23</c:f>
              <c:strCache>
                <c:ptCount val="1"/>
                <c:pt idx="0">
                  <c:v>МБДОУ Тупикский детский сад  "Солнышко"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Лист1!$B$20:$D$20</c:f>
              <c:strCache>
                <c:ptCount val="3"/>
                <c:pt idx="0">
                  <c:v>1.1.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нормативными правовыми актами</c:v>
                </c:pt>
                <c:pt idx="1">
                  <c:v>1.2.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c:v>
                </c:pt>
                <c:pt idx="2">
                  <c:v>1.3. Доля получателей услуг, удовлетворенных открытостью,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сферы, на официальном сайте организации социа</c:v>
                </c:pt>
              </c:strCache>
            </c:strRef>
          </c:cat>
          <c:val>
            <c:numRef>
              <c:f>Лист1!$B$23:$D$23</c:f>
              <c:numCache>
                <c:formatCode>General</c:formatCode>
                <c:ptCount val="3"/>
                <c:pt idx="0" formatCode="0">
                  <c:v>39.393939393939398</c:v>
                </c:pt>
                <c:pt idx="1">
                  <c:v>90</c:v>
                </c:pt>
                <c:pt idx="2" formatCode="0">
                  <c:v>44.230769230769226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AC-D942-8BCB-B60B18097E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32681903"/>
        <c:axId val="1403410447"/>
      </c:barChart>
      <c:catAx>
        <c:axId val="143268190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3410447"/>
        <c:crosses val="autoZero"/>
        <c:auto val="1"/>
        <c:lblAlgn val="ctr"/>
        <c:lblOffset val="100"/>
        <c:noMultiLvlLbl val="0"/>
      </c:catAx>
      <c:valAx>
        <c:axId val="1403410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2681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247735271441329E-2"/>
          <c:y val="0.69462864281930381"/>
          <c:w val="0.62887926509186354"/>
          <c:h val="0.140925840407497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2.</a:t>
            </a:r>
            <a:r>
              <a:rPr lang="ru-RU" baseline="0"/>
              <a:t> Комфортность условий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Лист1!$A$21</c:f>
              <c:strCache>
                <c:ptCount val="1"/>
                <c:pt idx="0">
                  <c:v>МБДОУ Зареченский детский сад  "Родничок"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Лист1!$E$20:$F$20</c:f>
              <c:strCache>
                <c:ptCount val="2"/>
                <c:pt idx="0">
                  <c:v>2.1. Обеспечение в организации социальной сферы комфортных условий для предоставления услуг </c:v>
                </c:pt>
                <c:pt idx="1">
                  <c:v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</c:v>
                </c:pt>
              </c:strCache>
            </c:strRef>
          </c:cat>
          <c:val>
            <c:numRef>
              <c:f>Лист1!$E$21:$F$21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FB-2B49-9CD2-916A85D5B998}"/>
            </c:ext>
          </c:extLst>
        </c:ser>
        <c:ser>
          <c:idx val="1"/>
          <c:order val="1"/>
          <c:tx>
            <c:strRef>
              <c:f>Лист1!$A$22</c:f>
              <c:strCache>
                <c:ptCount val="1"/>
                <c:pt idx="0">
                  <c:v>МБДОУ  Средне-Олёкминский детский сад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Лист1!$E$20:$F$20</c:f>
              <c:strCache>
                <c:ptCount val="2"/>
                <c:pt idx="0">
                  <c:v>2.1. Обеспечение в организации социальной сферы комфортных условий для предоставления услуг </c:v>
                </c:pt>
                <c:pt idx="1">
                  <c:v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</c:v>
                </c:pt>
              </c:strCache>
            </c:strRef>
          </c:cat>
          <c:val>
            <c:numRef>
              <c:f>Лист1!$E$22:$F$22</c:f>
              <c:numCache>
                <c:formatCode>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CFB-2B49-9CD2-916A85D5B998}"/>
            </c:ext>
          </c:extLst>
        </c:ser>
        <c:ser>
          <c:idx val="2"/>
          <c:order val="2"/>
          <c:tx>
            <c:strRef>
              <c:f>Лист1!$A$23</c:f>
              <c:strCache>
                <c:ptCount val="1"/>
                <c:pt idx="0">
                  <c:v>МБДОУ Тупикский детский сад  "Солнышко"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Лист1!$E$20:$F$20</c:f>
              <c:strCache>
                <c:ptCount val="2"/>
                <c:pt idx="0">
                  <c:v>2.1. Обеспечение в организации социальной сферы комфортных условий для предоставления услуг </c:v>
                </c:pt>
                <c:pt idx="1">
                  <c:v>2.3. Доля получателей услуг, удовлетворенных комфортностью предоставления услуг организацией социальной сферы (в % от общего числа опрошенных получателей услуг)</c:v>
                </c:pt>
              </c:strCache>
            </c:strRef>
          </c:cat>
          <c:val>
            <c:numRef>
              <c:f>Лист1!$E$23:$F$23</c:f>
              <c:numCache>
                <c:formatCode>0</c:formatCode>
                <c:ptCount val="2"/>
                <c:pt idx="0">
                  <c:v>0</c:v>
                </c:pt>
                <c:pt idx="1">
                  <c:v>88.461538461538453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1C-8640-9C20-CCA8A0BF53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05848559"/>
        <c:axId val="1404806175"/>
      </c:barChart>
      <c:catAx>
        <c:axId val="14058485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4806175"/>
        <c:crosses val="autoZero"/>
        <c:auto val="1"/>
        <c:lblAlgn val="ctr"/>
        <c:lblOffset val="100"/>
        <c:noMultiLvlLbl val="0"/>
      </c:catAx>
      <c:valAx>
        <c:axId val="1404806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58485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3.</a:t>
            </a:r>
            <a:r>
              <a:rPr lang="ru-RU" baseline="0"/>
              <a:t> Доступность услуг для инвалидов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Лист1!$A$21</c:f>
              <c:strCache>
                <c:ptCount val="1"/>
                <c:pt idx="0">
                  <c:v>МБДОУ Зареченский детский сад  "Родничок"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Лист1!$G$20:$I$20</c:f>
              <c:strCache>
                <c:ptCount val="3"/>
                <c:pt idx="0">
                  <c:v>3.1. Оборудование помещений организации социальной сферы и прилегающей к ней территории с учетом доступности для инвалидов</c:v>
                </c:pt>
                <c:pt idx="1">
                  <c:v>3.2. Обеспечение в организации социальной сферы условий доступности, позволяющих инвалидам получать услуги наравне с другими</c:v>
                </c:pt>
                <c:pt idx="2">
                  <c:v>3.3. Доля получателей услуг, удовлетворенных доступностью услуг для инвалидов</c:v>
                </c:pt>
              </c:strCache>
            </c:strRef>
          </c:cat>
          <c:val>
            <c:numRef>
              <c:f>Лист1!$G$21:$I$21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66.666666666666657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D1-0841-B350-83D8ABF2817D}"/>
            </c:ext>
          </c:extLst>
        </c:ser>
        <c:ser>
          <c:idx val="1"/>
          <c:order val="1"/>
          <c:tx>
            <c:strRef>
              <c:f>Лист1!$A$22</c:f>
              <c:strCache>
                <c:ptCount val="1"/>
                <c:pt idx="0">
                  <c:v>МБДОУ  Средне-Олёкминский детский сад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Лист1!$G$20:$I$20</c:f>
              <c:strCache>
                <c:ptCount val="3"/>
                <c:pt idx="0">
                  <c:v>3.1. Оборудование помещений организации социальной сферы и прилегающей к ней территории с учетом доступности для инвалидов</c:v>
                </c:pt>
                <c:pt idx="1">
                  <c:v>3.2. Обеспечение в организации социальной сферы условий доступности, позволяющих инвалидам получать услуги наравне с другими</c:v>
                </c:pt>
                <c:pt idx="2">
                  <c:v>3.3. Доля получателей услуг, удовлетворенных доступностью услуг для инвалидов</c:v>
                </c:pt>
              </c:strCache>
            </c:strRef>
          </c:cat>
          <c:val>
            <c:numRef>
              <c:f>Лист1!$G$22:$I$22</c:f>
              <c:numCache>
                <c:formatCode>General</c:formatCode>
                <c:ptCount val="3"/>
                <c:pt idx="0">
                  <c:v>100</c:v>
                </c:pt>
                <c:pt idx="1">
                  <c:v>60</c:v>
                </c:pt>
                <c:pt idx="2" formatCode="0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D1-0841-B350-83D8ABF2817D}"/>
            </c:ext>
          </c:extLst>
        </c:ser>
        <c:ser>
          <c:idx val="2"/>
          <c:order val="2"/>
          <c:tx>
            <c:strRef>
              <c:f>Лист1!$A$23</c:f>
              <c:strCache>
                <c:ptCount val="1"/>
                <c:pt idx="0">
                  <c:v>МБДОУ Тупикский детский сад  "Солнышко"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Лист1!$G$20:$I$20</c:f>
              <c:strCache>
                <c:ptCount val="3"/>
                <c:pt idx="0">
                  <c:v>3.1. Оборудование помещений организации социальной сферы и прилегающей к ней территории с учетом доступности для инвалидов</c:v>
                </c:pt>
                <c:pt idx="1">
                  <c:v>3.2. Обеспечение в организации социальной сферы условий доступности, позволяющих инвалидам получать услуги наравне с другими</c:v>
                </c:pt>
                <c:pt idx="2">
                  <c:v>3.3. Доля получателей услуг, удовлетворенных доступностью услуг для инвалидов</c:v>
                </c:pt>
              </c:strCache>
            </c:strRef>
          </c:cat>
          <c:val>
            <c:numRef>
              <c:f>Лист1!$G$23:$I$23</c:f>
              <c:numCache>
                <c:formatCode>0</c:formatCode>
                <c:ptCount val="3"/>
                <c:pt idx="0">
                  <c:v>100</c:v>
                </c:pt>
                <c:pt idx="1">
                  <c:v>80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21-E244-8696-3789B8724C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32458799"/>
        <c:axId val="1449651135"/>
      </c:barChart>
      <c:catAx>
        <c:axId val="14324587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49651135"/>
        <c:crosses val="autoZero"/>
        <c:auto val="1"/>
        <c:lblAlgn val="ctr"/>
        <c:lblOffset val="100"/>
        <c:noMultiLvlLbl val="0"/>
      </c:catAx>
      <c:valAx>
        <c:axId val="144965113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3245879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4.</a:t>
            </a:r>
            <a:r>
              <a:rPr lang="ru-RU" baseline="0"/>
              <a:t> Доброжелательность, вежливость работников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49800946488039921"/>
          <c:y val="9.0952061829097583E-2"/>
          <c:w val="0.45203854298605622"/>
          <c:h val="0.599202682750480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Лист1!$A$21</c:f>
              <c:strCache>
                <c:ptCount val="1"/>
                <c:pt idx="0">
                  <c:v>МБДОУ Зареченский детский сад  "Родничок"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Лист1!$J$20:$L$20</c:f>
              <c:strCache>
                <c:ptCount val="3"/>
                <c:pt idx="0">
                  <c:v>4.1.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</c:v>
                </c:pt>
                <c:pt idx="1">
                  <c:v>4.2.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c:v>
                </c:pt>
                <c:pt idx="2">
                  <c:v>4.3.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c:v>
                </c:pt>
              </c:strCache>
            </c:strRef>
          </c:cat>
          <c:val>
            <c:numRef>
              <c:f>Лист1!$J$21:$L$21</c:f>
              <c:numCache>
                <c:formatCode>0</c:formatCode>
                <c:ptCount val="3"/>
                <c:pt idx="0">
                  <c:v>88.888888888888886</c:v>
                </c:pt>
                <c:pt idx="1">
                  <c:v>88.888888888888886</c:v>
                </c:pt>
                <c:pt idx="2">
                  <c:v>11.111111111111111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E-1547-805D-0501DE89047D}"/>
            </c:ext>
          </c:extLst>
        </c:ser>
        <c:ser>
          <c:idx val="1"/>
          <c:order val="1"/>
          <c:tx>
            <c:strRef>
              <c:f>Лист1!$A$22</c:f>
              <c:strCache>
                <c:ptCount val="1"/>
                <c:pt idx="0">
                  <c:v>МБДОУ  Средне-Олёкминский детский сад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Лист1!$J$20:$L$20</c:f>
              <c:strCache>
                <c:ptCount val="3"/>
                <c:pt idx="0">
                  <c:v>4.1.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</c:v>
                </c:pt>
                <c:pt idx="1">
                  <c:v>4.2.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c:v>
                </c:pt>
                <c:pt idx="2">
                  <c:v>4.3.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c:v>
                </c:pt>
              </c:strCache>
            </c:strRef>
          </c:cat>
          <c:val>
            <c:numRef>
              <c:f>Лист1!$J$22:$L$22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FFE-1547-805D-0501DE89047D}"/>
            </c:ext>
          </c:extLst>
        </c:ser>
        <c:ser>
          <c:idx val="2"/>
          <c:order val="2"/>
          <c:tx>
            <c:strRef>
              <c:f>Лист1!$A$23</c:f>
              <c:strCache>
                <c:ptCount val="1"/>
                <c:pt idx="0">
                  <c:v>МБДОУ Тупикский детский сад  "Солнышко"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Лист1!$J$20:$L$20</c:f>
              <c:strCache>
                <c:ptCount val="3"/>
                <c:pt idx="0">
                  <c:v>4.1.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 </c:v>
                </c:pt>
                <c:pt idx="1">
                  <c:v>4.2.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c:v>
                </c:pt>
                <c:pt idx="2">
                  <c:v>4.3.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c:v>
                </c:pt>
              </c:strCache>
            </c:strRef>
          </c:cat>
          <c:val>
            <c:numRef>
              <c:f>Лист1!$J$23:$L$23</c:f>
              <c:numCache>
                <c:formatCode>0</c:formatCode>
                <c:ptCount val="3"/>
                <c:pt idx="0">
                  <c:v>80.769230769230774</c:v>
                </c:pt>
                <c:pt idx="1">
                  <c:v>88.461538461538453</c:v>
                </c:pt>
                <c:pt idx="2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AC-1041-9835-C017F0F3BA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49245375"/>
        <c:axId val="1375157775"/>
      </c:barChart>
      <c:catAx>
        <c:axId val="144924537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5157775"/>
        <c:crosses val="autoZero"/>
        <c:auto val="1"/>
        <c:lblAlgn val="ctr"/>
        <c:lblOffset val="100"/>
        <c:noMultiLvlLbl val="0"/>
      </c:catAx>
      <c:valAx>
        <c:axId val="1375157775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49245375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5476810161132255E-2"/>
          <c:y val="0.73077641939521798"/>
          <c:w val="0.60461975693126513"/>
          <c:h val="0.140546501179700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5.</a:t>
            </a:r>
            <a:r>
              <a:rPr lang="ru-RU" baseline="0"/>
              <a:t> Удовлетворенность условиями оказания услуг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0.50641813325750729"/>
          <c:y val="9.0952061829097583E-2"/>
          <c:w val="0.4435631677920624"/>
          <c:h val="0.6193471039750864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Лист1!$A$21</c:f>
              <c:strCache>
                <c:ptCount val="1"/>
                <c:pt idx="0">
                  <c:v>МБДОУ Зареченский детский сад  "Родничок"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Лист1!$M$20:$O$20</c:f>
              <c:strCache>
                <c:ptCount val="3"/>
                <c:pt idx="0">
                  <c:v>5.1. Доля получателей услуг, которые готовы рекомендовать организацию социальной сферы родственникам и знакомым</c:v>
                </c:pt>
                <c:pt idx="1">
                  <c:v>5.2. Доля получателей услуг, удовлетворенных организационными условиями предоставления услуг</c:v>
                </c:pt>
                <c:pt idx="2">
                  <c:v>5.3. Доля получателей услуг, удовлетворенных в целом условиями оказания услуг в организации социальной сферы </c:v>
                </c:pt>
              </c:strCache>
            </c:strRef>
          </c:cat>
          <c:val>
            <c:numRef>
              <c:f>Лист1!$M$21:$O$21</c:f>
              <c:numCache>
                <c:formatCode>0</c:formatCode>
                <c:ptCount val="3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D51-274B-9DC6-EB12331C1805}"/>
            </c:ext>
          </c:extLst>
        </c:ser>
        <c:ser>
          <c:idx val="1"/>
          <c:order val="1"/>
          <c:tx>
            <c:strRef>
              <c:f>Лист1!$A$22</c:f>
              <c:strCache>
                <c:ptCount val="1"/>
                <c:pt idx="0">
                  <c:v>МБДОУ  Средне-Олёкминский детский сад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Лист1!$M$20:$O$20</c:f>
              <c:strCache>
                <c:ptCount val="3"/>
                <c:pt idx="0">
                  <c:v>5.1. Доля получателей услуг, которые готовы рекомендовать организацию социальной сферы родственникам и знакомым</c:v>
                </c:pt>
                <c:pt idx="1">
                  <c:v>5.2. Доля получателей услуг, удовлетворенных организационными условиями предоставления услуг</c:v>
                </c:pt>
                <c:pt idx="2">
                  <c:v>5.3. Доля получателей услуг, удовлетворенных в целом условиями оказания услуг в организации социальной сферы </c:v>
                </c:pt>
              </c:strCache>
            </c:strRef>
          </c:cat>
          <c:val>
            <c:numRef>
              <c:f>Лист1!$M$22:$O$22</c:f>
              <c:numCache>
                <c:formatCode>0</c:formatCode>
                <c:ptCount val="3"/>
                <c:pt idx="0">
                  <c:v>50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D51-274B-9DC6-EB12331C1805}"/>
            </c:ext>
          </c:extLst>
        </c:ser>
        <c:ser>
          <c:idx val="2"/>
          <c:order val="2"/>
          <c:tx>
            <c:strRef>
              <c:f>Лист1!$A$23</c:f>
              <c:strCache>
                <c:ptCount val="1"/>
                <c:pt idx="0">
                  <c:v>МБДОУ Тупикский детский сад  "Солнышко"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Лист1!$M$20:$O$20</c:f>
              <c:strCache>
                <c:ptCount val="3"/>
                <c:pt idx="0">
                  <c:v>5.1. Доля получателей услуг, которые готовы рекомендовать организацию социальной сферы родственникам и знакомым</c:v>
                </c:pt>
                <c:pt idx="1">
                  <c:v>5.2. Доля получателей услуг, удовлетворенных организационными условиями предоставления услуг</c:v>
                </c:pt>
                <c:pt idx="2">
                  <c:v>5.3. Доля получателей услуг, удовлетворенных в целом условиями оказания услуг в организации социальной сферы </c:v>
                </c:pt>
              </c:strCache>
            </c:strRef>
          </c:cat>
          <c:val>
            <c:numRef>
              <c:f>Лист1!$M$23:$O$23</c:f>
              <c:numCache>
                <c:formatCode>0</c:formatCode>
                <c:ptCount val="3"/>
                <c:pt idx="0">
                  <c:v>88.461538461538453</c:v>
                </c:pt>
                <c:pt idx="1">
                  <c:v>88.461538461538453</c:v>
                </c:pt>
                <c:pt idx="2">
                  <c:v>96.15384615384616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26D-A044-B941-729020B426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449325199"/>
        <c:axId val="1403137247"/>
      </c:barChart>
      <c:catAx>
        <c:axId val="144932519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03137247"/>
        <c:crosses val="autoZero"/>
        <c:auto val="1"/>
        <c:lblAlgn val="ctr"/>
        <c:lblOffset val="100"/>
        <c:noMultiLvlLbl val="0"/>
      </c:catAx>
      <c:valAx>
        <c:axId val="1403137247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4932519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4883296031098101E-2"/>
          <c:y val="0.74588473531367272"/>
          <c:w val="0.62887940264203912"/>
          <c:h val="0.140546501179700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Лист1!$L$74:$L$76</c:f>
              <c:strCache>
                <c:ptCount val="3"/>
                <c:pt idx="0">
                  <c:v>МБДОУ Зареченский детский сад  "Родничок"</c:v>
                </c:pt>
                <c:pt idx="1">
                  <c:v>МБДОУ  Средне-Олёкминский детский сад </c:v>
                </c:pt>
                <c:pt idx="2">
                  <c:v>МБДОУ Тупикский детский сад  "Солнышко"</c:v>
                </c:pt>
              </c:strCache>
            </c:strRef>
          </c:cat>
          <c:val>
            <c:numRef>
              <c:f>Лист1!$M$74:$M$76</c:f>
              <c:numCache>
                <c:formatCode>0</c:formatCode>
                <c:ptCount val="3"/>
                <c:pt idx="0">
                  <c:v>71.40050505050506</c:v>
                </c:pt>
                <c:pt idx="1">
                  <c:v>66.690909090909088</c:v>
                </c:pt>
                <c:pt idx="2">
                  <c:v>72.548251748251744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17-FD4F-B504-F62F5099C1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371884959"/>
        <c:axId val="1449263487"/>
      </c:barChart>
      <c:catAx>
        <c:axId val="137188495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449263487"/>
        <c:crosses val="autoZero"/>
        <c:auto val="1"/>
        <c:lblAlgn val="ctr"/>
        <c:lblOffset val="100"/>
        <c:noMultiLvlLbl val="0"/>
      </c:catAx>
      <c:valAx>
        <c:axId val="1449263487"/>
        <c:scaling>
          <c:orientation val="minMax"/>
          <c:max val="10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371884959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Лист1!$C$73</c:f>
              <c:strCache>
                <c:ptCount val="1"/>
                <c:pt idx="0">
                  <c:v>2. Комфортность условий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Лист1!$A$74:$A$76</c:f>
              <c:strCache>
                <c:ptCount val="3"/>
                <c:pt idx="0">
                  <c:v>МБДОУ Зареченский детский сад  "Родничок"</c:v>
                </c:pt>
                <c:pt idx="1">
                  <c:v>МБДОУ  Средне-Олёкминский детский сад </c:v>
                </c:pt>
                <c:pt idx="2">
                  <c:v>МБДОУ Тупикский детский сад  "Солнышко"</c:v>
                </c:pt>
              </c:strCache>
            </c:strRef>
          </c:cat>
          <c:val>
            <c:numRef>
              <c:f>Лист1!$C$74:$C$76</c:f>
              <c:numCache>
                <c:formatCode>0</c:formatCode>
                <c:ptCount val="3"/>
                <c:pt idx="0">
                  <c:v>50</c:v>
                </c:pt>
                <c:pt idx="1">
                  <c:v>50</c:v>
                </c:pt>
                <c:pt idx="2">
                  <c:v>44.230769230769226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23-DA48-9B63-D040CA82E3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1828271"/>
        <c:axId val="102131103"/>
      </c:barChart>
      <c:catAx>
        <c:axId val="918282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2131103"/>
        <c:crosses val="autoZero"/>
        <c:auto val="1"/>
        <c:lblAlgn val="ctr"/>
        <c:lblOffset val="100"/>
        <c:noMultiLvlLbl val="0"/>
      </c:catAx>
      <c:valAx>
        <c:axId val="102131103"/>
        <c:scaling>
          <c:orientation val="minMax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8282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Лист1!$B$73</c:f>
              <c:strCache>
                <c:ptCount val="1"/>
                <c:pt idx="0">
                  <c:v>1. Открытость и доступность информации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Лист1!$A$74:$A$76</c:f>
              <c:strCache>
                <c:ptCount val="3"/>
                <c:pt idx="0">
                  <c:v>МБДОУ Зареченский детский сад  "Родничок"</c:v>
                </c:pt>
                <c:pt idx="1">
                  <c:v>МБДОУ  Средне-Олёкминский детский сад </c:v>
                </c:pt>
                <c:pt idx="2">
                  <c:v>МБДОУ Тупикский детский сад  "Солнышко"</c:v>
                </c:pt>
              </c:strCache>
            </c:strRef>
          </c:cat>
          <c:val>
            <c:numRef>
              <c:f>Лист1!$B$74:$B$76</c:f>
              <c:numCache>
                <c:formatCode>0</c:formatCode>
                <c:ptCount val="3"/>
                <c:pt idx="0">
                  <c:v>43.669191919191924</c:v>
                </c:pt>
                <c:pt idx="1">
                  <c:v>34.454545454545453</c:v>
                </c:pt>
                <c:pt idx="2">
                  <c:v>56.510489510489506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7F-654F-85BF-C75EE1AEDD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01225119"/>
        <c:axId val="66468655"/>
      </c:barChart>
      <c:catAx>
        <c:axId val="101225119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66468655"/>
        <c:crosses val="autoZero"/>
        <c:auto val="1"/>
        <c:lblAlgn val="ctr"/>
        <c:lblOffset val="100"/>
        <c:noMultiLvlLbl val="0"/>
      </c:catAx>
      <c:valAx>
        <c:axId val="6646865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0122511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9070</xdr:colOff>
      <xdr:row>79</xdr:row>
      <xdr:rowOff>7256</xdr:rowOff>
    </xdr:from>
    <xdr:to>
      <xdr:col>9</xdr:col>
      <xdr:colOff>54428</xdr:colOff>
      <xdr:row>115</xdr:row>
      <xdr:rowOff>-1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id="{7FCC3B35-0365-1D4F-A6BB-367D7D6D495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4233</xdr:rowOff>
    </xdr:from>
    <xdr:to>
      <xdr:col>5</xdr:col>
      <xdr:colOff>254000</xdr:colOff>
      <xdr:row>63</xdr:row>
      <xdr:rowOff>163286</xdr:rowOff>
    </xdr:to>
    <xdr:graphicFrame macro="">
      <xdr:nvGraphicFramePr>
        <xdr:cNvPr id="11" name="Диаграмма 10">
          <a:extLst>
            <a:ext uri="{FF2B5EF4-FFF2-40B4-BE49-F238E27FC236}">
              <a16:creationId xmlns:a16="http://schemas.microsoft.com/office/drawing/2014/main" id="{1D54C5E5-63C1-1E42-9EEF-0C0B66C1925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0</xdr:colOff>
      <xdr:row>26</xdr:row>
      <xdr:rowOff>4233</xdr:rowOff>
    </xdr:from>
    <xdr:to>
      <xdr:col>12</xdr:col>
      <xdr:colOff>296333</xdr:colOff>
      <xdr:row>64</xdr:row>
      <xdr:rowOff>-1</xdr:rowOff>
    </xdr:to>
    <xdr:graphicFrame macro="">
      <xdr:nvGraphicFramePr>
        <xdr:cNvPr id="12" name="Диаграмма 11">
          <a:extLst>
            <a:ext uri="{FF2B5EF4-FFF2-40B4-BE49-F238E27FC236}">
              <a16:creationId xmlns:a16="http://schemas.microsoft.com/office/drawing/2014/main" id="{BC37E957-F424-FD45-9DF8-D2FDFDCED5B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56445</xdr:colOff>
      <xdr:row>26</xdr:row>
      <xdr:rowOff>4233</xdr:rowOff>
    </xdr:from>
    <xdr:to>
      <xdr:col>19</xdr:col>
      <xdr:colOff>564445</xdr:colOff>
      <xdr:row>64</xdr:row>
      <xdr:rowOff>-1</xdr:rowOff>
    </xdr:to>
    <xdr:graphicFrame macro="">
      <xdr:nvGraphicFramePr>
        <xdr:cNvPr id="13" name="Диаграмма 12">
          <a:extLst>
            <a:ext uri="{FF2B5EF4-FFF2-40B4-BE49-F238E27FC236}">
              <a16:creationId xmlns:a16="http://schemas.microsoft.com/office/drawing/2014/main" id="{DB7131F0-D469-6546-A791-C78254CE007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0</xdr:colOff>
      <xdr:row>26</xdr:row>
      <xdr:rowOff>18345</xdr:rowOff>
    </xdr:from>
    <xdr:to>
      <xdr:col>27</xdr:col>
      <xdr:colOff>508000</xdr:colOff>
      <xdr:row>64</xdr:row>
      <xdr:rowOff>0</xdr:rowOff>
    </xdr:to>
    <xdr:graphicFrame macro="">
      <xdr:nvGraphicFramePr>
        <xdr:cNvPr id="14" name="Диаграмма 13">
          <a:extLst>
            <a:ext uri="{FF2B5EF4-FFF2-40B4-BE49-F238E27FC236}">
              <a16:creationId xmlns:a16="http://schemas.microsoft.com/office/drawing/2014/main" id="{08A2013A-BBB0-6243-A9F0-BFB06E86D6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28</xdr:col>
      <xdr:colOff>663223</xdr:colOff>
      <xdr:row>26</xdr:row>
      <xdr:rowOff>18345</xdr:rowOff>
    </xdr:from>
    <xdr:to>
      <xdr:col>35</xdr:col>
      <xdr:colOff>493889</xdr:colOff>
      <xdr:row>64</xdr:row>
      <xdr:rowOff>0</xdr:rowOff>
    </xdr:to>
    <xdr:graphicFrame macro="">
      <xdr:nvGraphicFramePr>
        <xdr:cNvPr id="15" name="Диаграмма 14">
          <a:extLst>
            <a:ext uri="{FF2B5EF4-FFF2-40B4-BE49-F238E27FC236}">
              <a16:creationId xmlns:a16="http://schemas.microsoft.com/office/drawing/2014/main" id="{8DBE8A99-0A04-6E49-A433-9A16D3D9D87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662214</xdr:colOff>
      <xdr:row>83</xdr:row>
      <xdr:rowOff>14110</xdr:rowOff>
    </xdr:from>
    <xdr:to>
      <xdr:col>16</xdr:col>
      <xdr:colOff>99786</xdr:colOff>
      <xdr:row>108</xdr:row>
      <xdr:rowOff>8871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9379BF52-AE43-9E4C-9398-75EB1BFD047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5</xdr:col>
      <xdr:colOff>807357</xdr:colOff>
      <xdr:row>66</xdr:row>
      <xdr:rowOff>16328</xdr:rowOff>
    </xdr:from>
    <xdr:to>
      <xdr:col>12</xdr:col>
      <xdr:colOff>99785</xdr:colOff>
      <xdr:row>69</xdr:row>
      <xdr:rowOff>2160814</xdr:rowOff>
    </xdr:to>
    <xdr:graphicFrame macro="">
      <xdr:nvGraphicFramePr>
        <xdr:cNvPr id="4" name="Диаграмма 3">
          <a:extLst>
            <a:ext uri="{FF2B5EF4-FFF2-40B4-BE49-F238E27FC236}">
              <a16:creationId xmlns:a16="http://schemas.microsoft.com/office/drawing/2014/main" id="{651A5D93-1A26-4D45-946A-47A2F0A2E5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66</xdr:row>
      <xdr:rowOff>52614</xdr:rowOff>
    </xdr:from>
    <xdr:to>
      <xdr:col>5</xdr:col>
      <xdr:colOff>272143</xdr:colOff>
      <xdr:row>69</xdr:row>
      <xdr:rowOff>2197100</xdr:rowOff>
    </xdr:to>
    <xdr:graphicFrame macro="">
      <xdr:nvGraphicFramePr>
        <xdr:cNvPr id="5" name="Диаграмма 4">
          <a:extLst>
            <a:ext uri="{FF2B5EF4-FFF2-40B4-BE49-F238E27FC236}">
              <a16:creationId xmlns:a16="http://schemas.microsoft.com/office/drawing/2014/main" id="{3A7DFA3A-FFAC-9846-9DBA-7A6C56C6129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9071</xdr:colOff>
      <xdr:row>66</xdr:row>
      <xdr:rowOff>16328</xdr:rowOff>
    </xdr:from>
    <xdr:to>
      <xdr:col>19</xdr:col>
      <xdr:colOff>190499</xdr:colOff>
      <xdr:row>69</xdr:row>
      <xdr:rowOff>2160814</xdr:rowOff>
    </xdr:to>
    <xdr:graphicFrame macro="">
      <xdr:nvGraphicFramePr>
        <xdr:cNvPr id="6" name="Диаграмма 5">
          <a:extLst>
            <a:ext uri="{FF2B5EF4-FFF2-40B4-BE49-F238E27FC236}">
              <a16:creationId xmlns:a16="http://schemas.microsoft.com/office/drawing/2014/main" id="{AEDA665B-06DA-444E-B577-FC79AF6D2D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2</xdr:col>
      <xdr:colOff>324556</xdr:colOff>
      <xdr:row>69</xdr:row>
      <xdr:rowOff>2410178</xdr:rowOff>
    </xdr:from>
    <xdr:to>
      <xdr:col>9</xdr:col>
      <xdr:colOff>14112</xdr:colOff>
      <xdr:row>69</xdr:row>
      <xdr:rowOff>5153378</xdr:rowOff>
    </xdr:to>
    <xdr:graphicFrame macro="">
      <xdr:nvGraphicFramePr>
        <xdr:cNvPr id="7" name="Диаграмма 6">
          <a:extLst>
            <a:ext uri="{FF2B5EF4-FFF2-40B4-BE49-F238E27FC236}">
              <a16:creationId xmlns:a16="http://schemas.microsoft.com/office/drawing/2014/main" id="{800C9071-13D0-084E-9A57-D6ECA4DB9B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10</xdr:col>
      <xdr:colOff>691444</xdr:colOff>
      <xdr:row>69</xdr:row>
      <xdr:rowOff>2381956</xdr:rowOff>
    </xdr:from>
    <xdr:to>
      <xdr:col>17</xdr:col>
      <xdr:colOff>42333</xdr:colOff>
      <xdr:row>69</xdr:row>
      <xdr:rowOff>5125156</xdr:rowOff>
    </xdr:to>
    <xdr:graphicFrame macro="">
      <xdr:nvGraphicFramePr>
        <xdr:cNvPr id="8" name="Диаграмма 7">
          <a:extLst>
            <a:ext uri="{FF2B5EF4-FFF2-40B4-BE49-F238E27FC236}">
              <a16:creationId xmlns:a16="http://schemas.microsoft.com/office/drawing/2014/main" id="{E5E9C8FE-FBF3-F343-993D-61A3C741205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80"/>
  <sheetViews>
    <sheetView tabSelected="1" topLeftCell="A18" zoomScale="70" zoomScaleNormal="70" workbookViewId="0">
      <selection activeCell="H22" sqref="H22"/>
    </sheetView>
  </sheetViews>
  <sheetFormatPr baseColWidth="10" defaultColWidth="8.83203125" defaultRowHeight="15" x14ac:dyDescent="0.2"/>
  <cols>
    <col min="1" max="1" width="21.1640625" customWidth="1"/>
    <col min="6" max="6" width="13" bestFit="1" customWidth="1"/>
    <col min="11" max="11" width="13" bestFit="1" customWidth="1"/>
    <col min="12" max="12" width="11.6640625" bestFit="1" customWidth="1"/>
    <col min="17" max="17" width="9.6640625" bestFit="1" customWidth="1"/>
    <col min="18" max="19" width="10.6640625" bestFit="1" customWidth="1"/>
    <col min="21" max="21" width="11.83203125" bestFit="1" customWidth="1"/>
    <col min="23" max="23" width="9.6640625" customWidth="1"/>
    <col min="24" max="24" width="10.5" customWidth="1"/>
    <col min="25" max="36" width="8.83203125" customWidth="1"/>
    <col min="37" max="37" width="8.6640625" customWidth="1"/>
    <col min="38" max="39" width="8.83203125" customWidth="1"/>
  </cols>
  <sheetData>
    <row r="1" spans="1:37" ht="51" customHeight="1" x14ac:dyDescent="0.2">
      <c r="A1" s="103" t="s">
        <v>0</v>
      </c>
      <c r="B1" s="110" t="s">
        <v>1</v>
      </c>
      <c r="C1" s="110"/>
      <c r="D1" s="110"/>
      <c r="E1" s="110"/>
      <c r="F1" s="110"/>
      <c r="G1" s="110"/>
      <c r="H1" s="110"/>
      <c r="I1" s="110"/>
      <c r="J1" s="110"/>
      <c r="K1" s="110"/>
      <c r="L1" s="111" t="s">
        <v>2</v>
      </c>
      <c r="M1" s="111"/>
      <c r="N1" s="111"/>
      <c r="O1" s="111"/>
      <c r="P1" s="111"/>
      <c r="Q1" s="112" t="s">
        <v>3</v>
      </c>
      <c r="R1" s="112"/>
      <c r="S1" s="112"/>
      <c r="T1" s="112"/>
      <c r="U1" s="112"/>
      <c r="V1" s="129" t="s">
        <v>4</v>
      </c>
      <c r="W1" s="129"/>
      <c r="X1" s="129"/>
      <c r="Y1" s="129"/>
      <c r="Z1" s="129"/>
      <c r="AA1" s="129"/>
      <c r="AB1" s="129"/>
      <c r="AC1" s="108" t="s">
        <v>5</v>
      </c>
      <c r="AD1" s="108"/>
      <c r="AE1" s="108"/>
      <c r="AF1" s="108"/>
      <c r="AG1" s="108"/>
      <c r="AH1" s="108"/>
      <c r="AI1" s="108"/>
      <c r="AJ1" s="130" t="s">
        <v>6</v>
      </c>
      <c r="AK1" s="104" t="s">
        <v>7</v>
      </c>
    </row>
    <row r="2" spans="1:37" ht="356" x14ac:dyDescent="0.2">
      <c r="A2" s="103"/>
      <c r="B2" s="105" t="s">
        <v>46</v>
      </c>
      <c r="C2" s="105"/>
      <c r="D2" s="105"/>
      <c r="E2" s="105"/>
      <c r="F2" s="18" t="s">
        <v>47</v>
      </c>
      <c r="G2" s="105" t="s">
        <v>48</v>
      </c>
      <c r="H2" s="105"/>
      <c r="I2" s="105"/>
      <c r="J2" s="105"/>
      <c r="K2" s="7" t="s">
        <v>8</v>
      </c>
      <c r="L2" s="17" t="s">
        <v>9</v>
      </c>
      <c r="M2" s="17"/>
      <c r="N2" s="106" t="s">
        <v>10</v>
      </c>
      <c r="O2" s="106"/>
      <c r="P2" s="34" t="s">
        <v>11</v>
      </c>
      <c r="Q2" s="35" t="s">
        <v>51</v>
      </c>
      <c r="R2" s="35" t="s">
        <v>52</v>
      </c>
      <c r="S2" s="107" t="s">
        <v>53</v>
      </c>
      <c r="T2" s="107"/>
      <c r="U2" s="36" t="s">
        <v>12</v>
      </c>
      <c r="V2" s="85" t="s">
        <v>13</v>
      </c>
      <c r="W2" s="85"/>
      <c r="X2" s="85" t="s">
        <v>14</v>
      </c>
      <c r="Y2" s="85"/>
      <c r="Z2" s="85" t="s">
        <v>15</v>
      </c>
      <c r="AA2" s="85"/>
      <c r="AB2" s="37" t="s">
        <v>16</v>
      </c>
      <c r="AC2" s="86" t="s">
        <v>17</v>
      </c>
      <c r="AD2" s="87"/>
      <c r="AE2" s="86" t="s">
        <v>18</v>
      </c>
      <c r="AF2" s="87"/>
      <c r="AG2" s="86" t="s">
        <v>19</v>
      </c>
      <c r="AH2" s="87"/>
      <c r="AI2" s="38" t="s">
        <v>20</v>
      </c>
      <c r="AJ2" s="130"/>
      <c r="AK2" s="104"/>
    </row>
    <row r="3" spans="1:37" ht="153.75" customHeight="1" x14ac:dyDescent="0.2">
      <c r="A3" s="1"/>
      <c r="B3" s="2" t="s">
        <v>21</v>
      </c>
      <c r="C3" s="2" t="s">
        <v>22</v>
      </c>
      <c r="D3" s="3" t="s">
        <v>23</v>
      </c>
      <c r="E3" s="2" t="s">
        <v>24</v>
      </c>
      <c r="F3" s="4" t="s">
        <v>25</v>
      </c>
      <c r="G3" s="2" t="s">
        <v>26</v>
      </c>
      <c r="H3" s="4" t="s">
        <v>27</v>
      </c>
      <c r="I3" s="2" t="s">
        <v>28</v>
      </c>
      <c r="J3" s="2" t="s">
        <v>27</v>
      </c>
      <c r="K3" s="8"/>
      <c r="L3" s="5" t="s">
        <v>29</v>
      </c>
      <c r="M3" s="5" t="s">
        <v>30</v>
      </c>
      <c r="N3" s="4" t="s">
        <v>31</v>
      </c>
      <c r="O3" s="2" t="s">
        <v>27</v>
      </c>
      <c r="P3" s="9"/>
      <c r="Q3" s="4" t="s">
        <v>32</v>
      </c>
      <c r="R3" s="4" t="s">
        <v>33</v>
      </c>
      <c r="S3" s="4" t="s">
        <v>34</v>
      </c>
      <c r="T3" s="4" t="s">
        <v>35</v>
      </c>
      <c r="U3" s="21"/>
      <c r="V3" s="4" t="s">
        <v>36</v>
      </c>
      <c r="W3" s="2" t="s">
        <v>27</v>
      </c>
      <c r="X3" s="4" t="s">
        <v>37</v>
      </c>
      <c r="Y3" s="2" t="s">
        <v>27</v>
      </c>
      <c r="Z3" s="4" t="s">
        <v>38</v>
      </c>
      <c r="AA3" s="2" t="s">
        <v>27</v>
      </c>
      <c r="AB3" s="24"/>
      <c r="AC3" s="4" t="s">
        <v>39</v>
      </c>
      <c r="AD3" s="2" t="s">
        <v>27</v>
      </c>
      <c r="AE3" s="4" t="s">
        <v>40</v>
      </c>
      <c r="AF3" s="2" t="s">
        <v>27</v>
      </c>
      <c r="AG3" s="4" t="s">
        <v>41</v>
      </c>
      <c r="AH3" s="2" t="s">
        <v>27</v>
      </c>
      <c r="AI3" s="27"/>
      <c r="AJ3" s="30"/>
      <c r="AK3" s="6"/>
    </row>
    <row r="4" spans="1:37" ht="15.75" customHeight="1" x14ac:dyDescent="0.2">
      <c r="A4" s="113" t="s">
        <v>64</v>
      </c>
      <c r="B4" s="114"/>
      <c r="C4" s="114"/>
      <c r="D4" s="115"/>
      <c r="E4" s="114"/>
      <c r="F4" s="116"/>
      <c r="G4" s="114"/>
      <c r="H4" s="117"/>
      <c r="I4" s="114"/>
      <c r="J4" s="118"/>
      <c r="K4" s="119"/>
      <c r="L4" s="120"/>
      <c r="M4" s="120"/>
      <c r="N4" s="120"/>
      <c r="O4" s="121"/>
      <c r="P4" s="122"/>
      <c r="Q4" s="121"/>
      <c r="R4" s="121"/>
      <c r="S4" s="121"/>
      <c r="T4" s="121"/>
      <c r="U4" s="123"/>
      <c r="V4" s="121"/>
      <c r="W4" s="121"/>
      <c r="X4" s="121"/>
      <c r="Y4" s="121"/>
      <c r="Z4" s="121"/>
      <c r="AA4" s="121"/>
      <c r="AB4" s="124"/>
      <c r="AC4" s="121"/>
      <c r="AD4" s="121"/>
      <c r="AE4" s="121"/>
      <c r="AF4" s="121"/>
      <c r="AG4" s="121"/>
      <c r="AH4" s="121"/>
      <c r="AI4" s="125"/>
      <c r="AJ4" s="126"/>
      <c r="AK4" s="39"/>
    </row>
    <row r="5" spans="1:37" ht="51" x14ac:dyDescent="0.2">
      <c r="A5" s="13" t="s">
        <v>42</v>
      </c>
      <c r="B5" s="13">
        <v>1</v>
      </c>
      <c r="C5" s="13">
        <v>12</v>
      </c>
      <c r="D5" s="81">
        <v>26</v>
      </c>
      <c r="E5" s="13">
        <v>44</v>
      </c>
      <c r="F5" s="13">
        <v>2</v>
      </c>
      <c r="G5" s="13">
        <v>6</v>
      </c>
      <c r="H5" s="13">
        <v>9</v>
      </c>
      <c r="I5" s="13">
        <v>1</v>
      </c>
      <c r="J5" s="13">
        <v>9</v>
      </c>
      <c r="K5" s="10"/>
      <c r="L5" s="19">
        <v>0</v>
      </c>
      <c r="M5" s="19" t="s">
        <v>30</v>
      </c>
      <c r="N5" s="19">
        <v>9</v>
      </c>
      <c r="O5" s="20">
        <v>9</v>
      </c>
      <c r="P5" s="16"/>
      <c r="Q5" s="22">
        <v>5</v>
      </c>
      <c r="R5" s="22">
        <v>6</v>
      </c>
      <c r="S5" s="22">
        <v>2</v>
      </c>
      <c r="T5" s="22">
        <v>3</v>
      </c>
      <c r="U5" s="23"/>
      <c r="V5" s="26">
        <v>8</v>
      </c>
      <c r="W5" s="26">
        <v>9</v>
      </c>
      <c r="X5" s="26">
        <v>8</v>
      </c>
      <c r="Y5" s="26">
        <v>9</v>
      </c>
      <c r="Z5" s="26">
        <v>1</v>
      </c>
      <c r="AA5" s="26">
        <v>9</v>
      </c>
      <c r="AB5" s="25"/>
      <c r="AC5" s="29">
        <v>9</v>
      </c>
      <c r="AD5" s="29">
        <v>9</v>
      </c>
      <c r="AE5" s="29">
        <v>9</v>
      </c>
      <c r="AF5" s="29">
        <v>9</v>
      </c>
      <c r="AG5" s="29">
        <v>9</v>
      </c>
      <c r="AH5" s="29">
        <v>9</v>
      </c>
      <c r="AI5" s="28"/>
      <c r="AJ5" s="31"/>
      <c r="AK5" s="33">
        <v>9</v>
      </c>
    </row>
    <row r="6" spans="1:37" ht="17" x14ac:dyDescent="0.2">
      <c r="A6" s="12" t="s">
        <v>43</v>
      </c>
      <c r="B6" s="131">
        <f>0.5*((B5/C5)+(D5/E5))*100</f>
        <v>33.712121212121218</v>
      </c>
      <c r="C6" s="131"/>
      <c r="D6" s="131"/>
      <c r="E6" s="131"/>
      <c r="F6" s="12">
        <f>F5*30</f>
        <v>60</v>
      </c>
      <c r="G6" s="131">
        <f>0.5*(G5/H5+I5/J5)*100</f>
        <v>38.888888888888886</v>
      </c>
      <c r="H6" s="131"/>
      <c r="I6" s="131"/>
      <c r="J6" s="131"/>
      <c r="K6" s="11">
        <f>B6+F6+G6</f>
        <v>132.6010101010101</v>
      </c>
      <c r="L6" s="59">
        <f>L5*20</f>
        <v>0</v>
      </c>
      <c r="M6" s="76"/>
      <c r="N6" s="132">
        <f>N5/O5*100</f>
        <v>100</v>
      </c>
      <c r="O6" s="132"/>
      <c r="P6" s="15">
        <f>L6+N6</f>
        <v>100</v>
      </c>
      <c r="Q6" s="60">
        <f>Q5*20</f>
        <v>100</v>
      </c>
      <c r="R6" s="60">
        <v>100</v>
      </c>
      <c r="S6" s="133">
        <f>S5/T5*100</f>
        <v>66.666666666666657</v>
      </c>
      <c r="T6" s="133"/>
      <c r="U6" s="60">
        <f>SUM(Q6:T6)</f>
        <v>266.66666666666663</v>
      </c>
      <c r="V6" s="100">
        <f>V5/W5*100</f>
        <v>88.888888888888886</v>
      </c>
      <c r="W6" s="100"/>
      <c r="X6" s="100">
        <f>X5/Y5*100</f>
        <v>88.888888888888886</v>
      </c>
      <c r="Y6" s="100"/>
      <c r="Z6" s="100">
        <f>Z5/AA5*100</f>
        <v>11.111111111111111</v>
      </c>
      <c r="AA6" s="100"/>
      <c r="AB6" s="61">
        <f>SUM(V6:AA6)</f>
        <v>188.88888888888889</v>
      </c>
      <c r="AC6" s="101">
        <f>AC5/AD5*100</f>
        <v>100</v>
      </c>
      <c r="AD6" s="101"/>
      <c r="AE6" s="101">
        <f>AE5/AF5*100</f>
        <v>100</v>
      </c>
      <c r="AF6" s="101"/>
      <c r="AG6" s="101">
        <f>AG5/AH5*100</f>
        <v>100</v>
      </c>
      <c r="AH6" s="101"/>
      <c r="AI6" s="62">
        <f>SUM(AC6:AH6)</f>
        <v>300</v>
      </c>
      <c r="AJ6" s="31"/>
      <c r="AK6" s="56"/>
    </row>
    <row r="7" spans="1:37" ht="30" customHeight="1" x14ac:dyDescent="0.2">
      <c r="A7" s="54" t="s">
        <v>44</v>
      </c>
      <c r="B7" s="102">
        <v>0.3</v>
      </c>
      <c r="C7" s="103"/>
      <c r="D7" s="103"/>
      <c r="E7" s="103"/>
      <c r="F7" s="77">
        <v>0.3</v>
      </c>
      <c r="G7" s="102">
        <v>0.4</v>
      </c>
      <c r="H7" s="103"/>
      <c r="I7" s="103"/>
      <c r="J7" s="103"/>
      <c r="K7" s="10"/>
      <c r="L7" s="77">
        <v>0.5</v>
      </c>
      <c r="M7" s="56"/>
      <c r="N7" s="109">
        <v>0.5</v>
      </c>
      <c r="O7" s="88"/>
      <c r="P7" s="16"/>
      <c r="Q7" s="55">
        <v>0.3</v>
      </c>
      <c r="R7" s="55">
        <v>0.4</v>
      </c>
      <c r="S7" s="95">
        <v>0.3</v>
      </c>
      <c r="T7" s="88"/>
      <c r="U7" s="23"/>
      <c r="V7" s="95">
        <v>0.4</v>
      </c>
      <c r="W7" s="88"/>
      <c r="X7" s="95">
        <v>0.4</v>
      </c>
      <c r="Y7" s="88"/>
      <c r="Z7" s="95">
        <v>0.2</v>
      </c>
      <c r="AA7" s="88"/>
      <c r="AB7" s="61"/>
      <c r="AC7" s="95">
        <v>0.3</v>
      </c>
      <c r="AD7" s="88"/>
      <c r="AE7" s="95">
        <v>0.2</v>
      </c>
      <c r="AF7" s="88"/>
      <c r="AG7" s="95">
        <v>0.5</v>
      </c>
      <c r="AH7" s="88"/>
      <c r="AI7" s="28"/>
      <c r="AJ7" s="31"/>
      <c r="AK7" s="56"/>
    </row>
    <row r="8" spans="1:37" ht="60" customHeight="1" x14ac:dyDescent="0.2">
      <c r="A8" s="14" t="s">
        <v>45</v>
      </c>
      <c r="B8" s="127">
        <f>B6*B7</f>
        <v>10.113636363636365</v>
      </c>
      <c r="C8" s="127"/>
      <c r="D8" s="127"/>
      <c r="E8" s="127"/>
      <c r="F8" s="14">
        <f>F6*F7</f>
        <v>18</v>
      </c>
      <c r="G8" s="127">
        <f>G6*G7</f>
        <v>15.555555555555555</v>
      </c>
      <c r="H8" s="127"/>
      <c r="I8" s="127"/>
      <c r="J8" s="127"/>
      <c r="K8" s="11">
        <f>B8+F8+G8</f>
        <v>43.669191919191924</v>
      </c>
      <c r="L8" s="57">
        <f>L6*L7</f>
        <v>0</v>
      </c>
      <c r="M8" s="78"/>
      <c r="N8" s="128">
        <f>N6*N7</f>
        <v>50</v>
      </c>
      <c r="O8" s="90"/>
      <c r="P8" s="15">
        <f>L8+N8</f>
        <v>50</v>
      </c>
      <c r="Q8" s="63">
        <f>Q6*Q7</f>
        <v>30</v>
      </c>
      <c r="R8" s="63">
        <f>R6*R7</f>
        <v>40</v>
      </c>
      <c r="S8" s="93">
        <f>S6*S7</f>
        <v>19.999999999999996</v>
      </c>
      <c r="T8" s="96"/>
      <c r="U8" s="60">
        <f>SUM(Q8:T8)</f>
        <v>90</v>
      </c>
      <c r="V8" s="91">
        <f>V6*V7</f>
        <v>35.555555555555557</v>
      </c>
      <c r="W8" s="91"/>
      <c r="X8" s="91">
        <f>X6*X7</f>
        <v>35.555555555555557</v>
      </c>
      <c r="Y8" s="91"/>
      <c r="Z8" s="91">
        <f>Z6*Z7</f>
        <v>2.2222222222222223</v>
      </c>
      <c r="AA8" s="91"/>
      <c r="AB8" s="61">
        <f>SUM(V8:AA8)</f>
        <v>73.333333333333343</v>
      </c>
      <c r="AC8" s="92">
        <f>AC6*AC7</f>
        <v>30</v>
      </c>
      <c r="AD8" s="92"/>
      <c r="AE8" s="92">
        <f>AE6*AE7</f>
        <v>20</v>
      </c>
      <c r="AF8" s="92"/>
      <c r="AG8" s="92">
        <f>AG6*AG7</f>
        <v>50</v>
      </c>
      <c r="AH8" s="92"/>
      <c r="AI8" s="62">
        <f>SUM(AC8:AH8)</f>
        <v>100</v>
      </c>
      <c r="AJ8" s="32">
        <f>(K8+P8+U8+AB8+AI8)/5</f>
        <v>71.40050505050506</v>
      </c>
      <c r="AK8" s="56"/>
    </row>
    <row r="9" spans="1:37" ht="16" x14ac:dyDescent="0.2">
      <c r="A9" s="97" t="s">
        <v>65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56"/>
    </row>
    <row r="10" spans="1:37" ht="60" customHeight="1" x14ac:dyDescent="0.2">
      <c r="A10" s="13" t="s">
        <v>42</v>
      </c>
      <c r="B10" s="79">
        <v>0</v>
      </c>
      <c r="C10" s="79">
        <v>12</v>
      </c>
      <c r="D10" s="79">
        <v>16</v>
      </c>
      <c r="E10" s="79">
        <v>44</v>
      </c>
      <c r="F10" s="79">
        <v>1</v>
      </c>
      <c r="G10" s="79">
        <v>2</v>
      </c>
      <c r="H10" s="79">
        <v>2</v>
      </c>
      <c r="I10" s="79">
        <v>0</v>
      </c>
      <c r="J10" s="79">
        <v>2</v>
      </c>
      <c r="K10" s="65"/>
      <c r="L10" s="66">
        <v>0</v>
      </c>
      <c r="M10" s="66"/>
      <c r="N10" s="66">
        <v>2</v>
      </c>
      <c r="O10" s="66">
        <v>2</v>
      </c>
      <c r="P10" s="76"/>
      <c r="Q10" s="67">
        <v>5</v>
      </c>
      <c r="R10" s="67">
        <v>3</v>
      </c>
      <c r="S10" s="67">
        <v>1</v>
      </c>
      <c r="T10" s="67">
        <v>1</v>
      </c>
      <c r="U10" s="68"/>
      <c r="V10" s="69">
        <v>2</v>
      </c>
      <c r="W10" s="69">
        <v>2</v>
      </c>
      <c r="X10" s="69">
        <v>2</v>
      </c>
      <c r="Y10" s="69">
        <v>2</v>
      </c>
      <c r="Z10" s="69">
        <v>0</v>
      </c>
      <c r="AA10" s="69">
        <v>2</v>
      </c>
      <c r="AB10" s="70"/>
      <c r="AC10" s="71">
        <v>1</v>
      </c>
      <c r="AD10" s="71">
        <v>2</v>
      </c>
      <c r="AE10" s="71">
        <v>2</v>
      </c>
      <c r="AF10" s="71">
        <v>2</v>
      </c>
      <c r="AG10" s="71">
        <v>2</v>
      </c>
      <c r="AH10" s="71">
        <v>2</v>
      </c>
      <c r="AI10" s="74"/>
      <c r="AJ10" s="75"/>
      <c r="AK10" s="33">
        <v>2</v>
      </c>
    </row>
    <row r="11" spans="1:37" ht="16" x14ac:dyDescent="0.2">
      <c r="A11" s="65" t="s">
        <v>43</v>
      </c>
      <c r="B11" s="98">
        <f>0.5*((B10/C10)+(D10/E10))*100</f>
        <v>18.181818181818183</v>
      </c>
      <c r="C11" s="98"/>
      <c r="D11" s="98"/>
      <c r="E11" s="98"/>
      <c r="F11" s="11">
        <f>F10*30</f>
        <v>30</v>
      </c>
      <c r="G11" s="98">
        <f>0.5*(G10/H10+I10/J10)*100</f>
        <v>50</v>
      </c>
      <c r="H11" s="98"/>
      <c r="I11" s="98"/>
      <c r="J11" s="98"/>
      <c r="K11" s="11">
        <f>B11+F11+G11</f>
        <v>98.181818181818187</v>
      </c>
      <c r="L11" s="15">
        <f>L10*20</f>
        <v>0</v>
      </c>
      <c r="M11" s="15"/>
      <c r="N11" s="99">
        <f>N10/O10*100</f>
        <v>100</v>
      </c>
      <c r="O11" s="99"/>
      <c r="P11" s="15">
        <f>L11+N11</f>
        <v>100</v>
      </c>
      <c r="Q11" s="68">
        <f>Q10*20</f>
        <v>100</v>
      </c>
      <c r="R11" s="68">
        <f>R10*20</f>
        <v>60</v>
      </c>
      <c r="S11" s="60">
        <f>S10/T10*100</f>
        <v>100</v>
      </c>
      <c r="T11" s="60"/>
      <c r="U11" s="60">
        <f>SUM(Q11:T11)</f>
        <v>260</v>
      </c>
      <c r="V11" s="100">
        <f>V10/W10*100</f>
        <v>100</v>
      </c>
      <c r="W11" s="100"/>
      <c r="X11" s="100">
        <f>X10/Y10*100</f>
        <v>100</v>
      </c>
      <c r="Y11" s="100"/>
      <c r="Z11" s="100">
        <f>Z10/AA10*100</f>
        <v>0</v>
      </c>
      <c r="AA11" s="100"/>
      <c r="AB11" s="61">
        <f>SUM(V11:AA11)</f>
        <v>200</v>
      </c>
      <c r="AC11" s="101">
        <f>AC10/AD10*100</f>
        <v>50</v>
      </c>
      <c r="AD11" s="101"/>
      <c r="AE11" s="101">
        <f>AE10/AF10*100</f>
        <v>100</v>
      </c>
      <c r="AF11" s="101"/>
      <c r="AG11" s="101">
        <f>AG10/AH10*100</f>
        <v>100</v>
      </c>
      <c r="AH11" s="101"/>
      <c r="AI11" s="62">
        <f>SUM(AC11:AH11)</f>
        <v>250</v>
      </c>
      <c r="AJ11" s="75"/>
      <c r="AK11" s="56"/>
    </row>
    <row r="12" spans="1:37" ht="16" x14ac:dyDescent="0.2">
      <c r="A12" s="56" t="s">
        <v>44</v>
      </c>
      <c r="B12" s="95">
        <v>0.3</v>
      </c>
      <c r="C12" s="95"/>
      <c r="D12" s="95"/>
      <c r="E12" s="95"/>
      <c r="F12" s="55">
        <v>0.3</v>
      </c>
      <c r="G12" s="95">
        <v>0.4</v>
      </c>
      <c r="H12" s="95"/>
      <c r="I12" s="95"/>
      <c r="J12" s="95"/>
      <c r="K12" s="65"/>
      <c r="L12" s="56">
        <v>0.5</v>
      </c>
      <c r="M12" s="56"/>
      <c r="N12" s="88">
        <v>0.5</v>
      </c>
      <c r="O12" s="88"/>
      <c r="P12" s="76"/>
      <c r="Q12" s="56">
        <v>0.3</v>
      </c>
      <c r="R12" s="56">
        <v>0.4</v>
      </c>
      <c r="S12" s="56">
        <v>0.3</v>
      </c>
      <c r="T12" s="56"/>
      <c r="U12" s="68"/>
      <c r="V12" s="88">
        <v>0.4</v>
      </c>
      <c r="W12" s="88"/>
      <c r="X12" s="88">
        <v>0.4</v>
      </c>
      <c r="Y12" s="88"/>
      <c r="Z12" s="88">
        <v>0.2</v>
      </c>
      <c r="AA12" s="88"/>
      <c r="AB12" s="70"/>
      <c r="AC12" s="88">
        <v>0.3</v>
      </c>
      <c r="AD12" s="88"/>
      <c r="AE12" s="88">
        <v>0.2</v>
      </c>
      <c r="AF12" s="88"/>
      <c r="AG12" s="88">
        <v>0.5</v>
      </c>
      <c r="AH12" s="88"/>
      <c r="AI12" s="74"/>
      <c r="AJ12" s="75"/>
      <c r="AK12" s="56"/>
    </row>
    <row r="13" spans="1:37" ht="60" customHeight="1" x14ac:dyDescent="0.2">
      <c r="A13" s="14" t="s">
        <v>45</v>
      </c>
      <c r="B13" s="89">
        <f>B11*B12</f>
        <v>5.454545454545455</v>
      </c>
      <c r="C13" s="89"/>
      <c r="D13" s="89"/>
      <c r="E13" s="89"/>
      <c r="F13" s="72">
        <f>F11*F12</f>
        <v>9</v>
      </c>
      <c r="G13" s="89">
        <f>G11*G12</f>
        <v>20</v>
      </c>
      <c r="H13" s="89"/>
      <c r="I13" s="89"/>
      <c r="J13" s="89"/>
      <c r="K13" s="11">
        <f>B13+F13+G13</f>
        <v>34.454545454545453</v>
      </c>
      <c r="L13" s="58">
        <f>L11*L12</f>
        <v>0</v>
      </c>
      <c r="M13" s="58"/>
      <c r="N13" s="90">
        <f>N11*N12</f>
        <v>50</v>
      </c>
      <c r="O13" s="90"/>
      <c r="P13" s="15">
        <f>L13+N13</f>
        <v>50</v>
      </c>
      <c r="Q13" s="64">
        <f>Q11*Q12</f>
        <v>30</v>
      </c>
      <c r="R13" s="64">
        <f>R11*R12</f>
        <v>24</v>
      </c>
      <c r="S13" s="93">
        <f>S11*S12</f>
        <v>30</v>
      </c>
      <c r="T13" s="94"/>
      <c r="U13" s="60">
        <f>SUM(Q13:T13)</f>
        <v>84</v>
      </c>
      <c r="V13" s="91">
        <f>V11*V12</f>
        <v>40</v>
      </c>
      <c r="W13" s="91"/>
      <c r="X13" s="91">
        <f>X11*X12</f>
        <v>40</v>
      </c>
      <c r="Y13" s="91"/>
      <c r="Z13" s="91">
        <f>Z11*Z12</f>
        <v>0</v>
      </c>
      <c r="AA13" s="91"/>
      <c r="AB13" s="61">
        <f>SUM(V13:AA13)</f>
        <v>80</v>
      </c>
      <c r="AC13" s="92">
        <f>AC11*AC12</f>
        <v>15</v>
      </c>
      <c r="AD13" s="92"/>
      <c r="AE13" s="92">
        <f>AE11*AE12</f>
        <v>20</v>
      </c>
      <c r="AF13" s="92"/>
      <c r="AG13" s="92">
        <f>AG11*AG12</f>
        <v>50</v>
      </c>
      <c r="AH13" s="92"/>
      <c r="AI13" s="62">
        <f>SUM(AC13:AH13)</f>
        <v>85</v>
      </c>
      <c r="AJ13" s="73">
        <f>(K13+P13+U13+AB13+AI13)/5</f>
        <v>66.690909090909088</v>
      </c>
      <c r="AK13" s="56"/>
    </row>
    <row r="14" spans="1:37" ht="16" x14ac:dyDescent="0.2">
      <c r="A14" s="97" t="s">
        <v>66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56"/>
    </row>
    <row r="15" spans="1:37" ht="34" x14ac:dyDescent="0.2">
      <c r="A15" s="13" t="s">
        <v>42</v>
      </c>
      <c r="B15" s="79">
        <v>1</v>
      </c>
      <c r="C15" s="79">
        <v>12</v>
      </c>
      <c r="D15" s="79">
        <v>31</v>
      </c>
      <c r="E15" s="79">
        <v>44</v>
      </c>
      <c r="F15" s="79">
        <v>3</v>
      </c>
      <c r="G15" s="79">
        <v>18</v>
      </c>
      <c r="H15" s="79">
        <v>26</v>
      </c>
      <c r="I15" s="79">
        <v>5</v>
      </c>
      <c r="J15" s="79">
        <v>26</v>
      </c>
      <c r="K15" s="65"/>
      <c r="L15" s="20">
        <v>0</v>
      </c>
      <c r="M15" s="20"/>
      <c r="N15" s="20">
        <v>23</v>
      </c>
      <c r="O15" s="20">
        <v>26</v>
      </c>
      <c r="P15" s="16"/>
      <c r="Q15" s="67">
        <v>5</v>
      </c>
      <c r="R15" s="67">
        <v>4</v>
      </c>
      <c r="S15" s="67">
        <v>1</v>
      </c>
      <c r="T15" s="67">
        <v>1</v>
      </c>
      <c r="U15" s="68"/>
      <c r="V15" s="69">
        <v>21</v>
      </c>
      <c r="W15" s="69">
        <v>26</v>
      </c>
      <c r="X15" s="69">
        <v>23</v>
      </c>
      <c r="Y15" s="69">
        <v>26</v>
      </c>
      <c r="Z15" s="69">
        <v>13</v>
      </c>
      <c r="AA15" s="69">
        <v>26</v>
      </c>
      <c r="AB15" s="70"/>
      <c r="AC15" s="71">
        <v>23</v>
      </c>
      <c r="AD15" s="71">
        <v>26</v>
      </c>
      <c r="AE15" s="71">
        <v>23</v>
      </c>
      <c r="AF15" s="71">
        <v>26</v>
      </c>
      <c r="AG15" s="71">
        <v>25</v>
      </c>
      <c r="AH15" s="71">
        <v>26</v>
      </c>
      <c r="AI15" s="74"/>
      <c r="AJ15" s="75"/>
      <c r="AK15" s="33">
        <v>26</v>
      </c>
    </row>
    <row r="16" spans="1:37" ht="17" x14ac:dyDescent="0.2">
      <c r="A16" s="12" t="s">
        <v>43</v>
      </c>
      <c r="B16" s="98">
        <f>0.5*((B15/C15)+(D15/E15))*100</f>
        <v>39.393939393939398</v>
      </c>
      <c r="C16" s="98"/>
      <c r="D16" s="98"/>
      <c r="E16" s="98"/>
      <c r="F16" s="65">
        <f>F15*30</f>
        <v>90</v>
      </c>
      <c r="G16" s="98">
        <f>0.5*(G15/H15+I15/J15)*100</f>
        <v>44.230769230769226</v>
      </c>
      <c r="H16" s="98"/>
      <c r="I16" s="98"/>
      <c r="J16" s="98"/>
      <c r="K16" s="11">
        <f>B16+F16+G16</f>
        <v>173.62470862470863</v>
      </c>
      <c r="L16" s="15">
        <f>L15*20</f>
        <v>0</v>
      </c>
      <c r="M16" s="15"/>
      <c r="N16" s="99">
        <f>N15/O15*100</f>
        <v>88.461538461538453</v>
      </c>
      <c r="O16" s="99"/>
      <c r="P16" s="15">
        <f>L16+N16</f>
        <v>88.461538461538453</v>
      </c>
      <c r="Q16" s="60">
        <f>Q15*20</f>
        <v>100</v>
      </c>
      <c r="R16" s="60">
        <f>R15*20</f>
        <v>80</v>
      </c>
      <c r="S16" s="60">
        <f>S15/T15*100</f>
        <v>100</v>
      </c>
      <c r="T16" s="60"/>
      <c r="U16" s="60">
        <f>SUM(Q16:T16)</f>
        <v>280</v>
      </c>
      <c r="V16" s="100">
        <f>V15/W15*100</f>
        <v>80.769230769230774</v>
      </c>
      <c r="W16" s="100"/>
      <c r="X16" s="100">
        <f>X15/Y15*100</f>
        <v>88.461538461538453</v>
      </c>
      <c r="Y16" s="100"/>
      <c r="Z16" s="100">
        <f>Z15/AA15*100</f>
        <v>50</v>
      </c>
      <c r="AA16" s="100"/>
      <c r="AB16" s="61">
        <f>SUM(V16:AA16)</f>
        <v>219.23076923076923</v>
      </c>
      <c r="AC16" s="101">
        <f>AC15/AD15*100</f>
        <v>88.461538461538453</v>
      </c>
      <c r="AD16" s="101"/>
      <c r="AE16" s="101">
        <f>AE15/AF15*100</f>
        <v>88.461538461538453</v>
      </c>
      <c r="AF16" s="101"/>
      <c r="AG16" s="101">
        <f>AG15/AH15*100</f>
        <v>96.15384615384616</v>
      </c>
      <c r="AH16" s="101"/>
      <c r="AI16" s="62">
        <f>SUM(AC16:AH16)</f>
        <v>273.07692307692309</v>
      </c>
      <c r="AJ16" s="75"/>
      <c r="AK16" s="56"/>
    </row>
    <row r="17" spans="1:37" ht="16" x14ac:dyDescent="0.2">
      <c r="A17" s="54" t="s">
        <v>44</v>
      </c>
      <c r="B17" s="88">
        <v>0.3</v>
      </c>
      <c r="C17" s="88"/>
      <c r="D17" s="88"/>
      <c r="E17" s="88"/>
      <c r="F17" s="56">
        <v>0.3</v>
      </c>
      <c r="G17" s="88">
        <v>0.4</v>
      </c>
      <c r="H17" s="88"/>
      <c r="I17" s="88"/>
      <c r="J17" s="88"/>
      <c r="K17" s="65"/>
      <c r="L17" s="55">
        <v>0.5</v>
      </c>
      <c r="M17" s="55"/>
      <c r="N17" s="95">
        <v>0.5</v>
      </c>
      <c r="O17" s="95"/>
      <c r="P17" s="16"/>
      <c r="Q17" s="56">
        <v>0.3</v>
      </c>
      <c r="R17" s="56">
        <v>0.4</v>
      </c>
      <c r="S17" s="56">
        <v>0.3</v>
      </c>
      <c r="T17" s="56"/>
      <c r="U17" s="68"/>
      <c r="V17" s="88">
        <v>0.4</v>
      </c>
      <c r="W17" s="88"/>
      <c r="X17" s="88">
        <v>0.4</v>
      </c>
      <c r="Y17" s="88"/>
      <c r="Z17" s="88">
        <v>0.2</v>
      </c>
      <c r="AA17" s="88"/>
      <c r="AB17" s="70"/>
      <c r="AC17" s="88">
        <v>0.3</v>
      </c>
      <c r="AD17" s="88"/>
      <c r="AE17" s="88">
        <v>0.2</v>
      </c>
      <c r="AF17" s="88"/>
      <c r="AG17" s="88">
        <v>0.5</v>
      </c>
      <c r="AH17" s="88"/>
      <c r="AI17" s="74"/>
      <c r="AJ17" s="75"/>
      <c r="AK17" s="56"/>
    </row>
    <row r="18" spans="1:37" ht="51" x14ac:dyDescent="0.2">
      <c r="A18" s="14" t="s">
        <v>45</v>
      </c>
      <c r="B18" s="89">
        <f>B16*B17</f>
        <v>11.818181818181818</v>
      </c>
      <c r="C18" s="89"/>
      <c r="D18" s="89"/>
      <c r="E18" s="89"/>
      <c r="F18" s="72">
        <f>F16*F17</f>
        <v>27</v>
      </c>
      <c r="G18" s="89">
        <f>G16*G17</f>
        <v>17.69230769230769</v>
      </c>
      <c r="H18" s="89"/>
      <c r="I18" s="89"/>
      <c r="J18" s="89"/>
      <c r="K18" s="11">
        <f>B18+F18+G18</f>
        <v>56.510489510489506</v>
      </c>
      <c r="L18" s="58">
        <f>L16*L17</f>
        <v>0</v>
      </c>
      <c r="M18" s="58"/>
      <c r="N18" s="90">
        <f>N16*N17</f>
        <v>44.230769230769226</v>
      </c>
      <c r="O18" s="90"/>
      <c r="P18" s="15">
        <f>L18+N18</f>
        <v>44.230769230769226</v>
      </c>
      <c r="Q18" s="64">
        <f>Q16*Q17</f>
        <v>30</v>
      </c>
      <c r="R18" s="64">
        <f>R16*R17</f>
        <v>32</v>
      </c>
      <c r="S18" s="93">
        <f>S16*S17</f>
        <v>30</v>
      </c>
      <c r="T18" s="94"/>
      <c r="U18" s="60">
        <f>SUM(Q18:T18)</f>
        <v>92</v>
      </c>
      <c r="V18" s="91">
        <f>V16*V17</f>
        <v>32.307692307692314</v>
      </c>
      <c r="W18" s="91"/>
      <c r="X18" s="91">
        <f>X16*X17</f>
        <v>35.38461538461538</v>
      </c>
      <c r="Y18" s="91"/>
      <c r="Z18" s="91">
        <f>Z16*Z17</f>
        <v>10</v>
      </c>
      <c r="AA18" s="91"/>
      <c r="AB18" s="61">
        <f>SUM(V18:AA18)</f>
        <v>77.692307692307693</v>
      </c>
      <c r="AC18" s="92">
        <f>AC16*AC17</f>
        <v>26.538461538461537</v>
      </c>
      <c r="AD18" s="92"/>
      <c r="AE18" s="92">
        <f>AE16*AE17</f>
        <v>17.69230769230769</v>
      </c>
      <c r="AF18" s="92"/>
      <c r="AG18" s="92">
        <f>AG16*AG17</f>
        <v>48.07692307692308</v>
      </c>
      <c r="AH18" s="92"/>
      <c r="AI18" s="62">
        <f>SUM(AC18:AH18)</f>
        <v>92.307692307692307</v>
      </c>
      <c r="AJ18" s="73">
        <f>(K18+P18+U18+AB18+AI18)/5</f>
        <v>72.548251748251744</v>
      </c>
      <c r="AK18" s="56"/>
    </row>
    <row r="20" spans="1:37" x14ac:dyDescent="0.2">
      <c r="A20" t="s">
        <v>49</v>
      </c>
      <c r="B20" t="s">
        <v>46</v>
      </c>
      <c r="C20" t="s">
        <v>47</v>
      </c>
      <c r="D20" t="s">
        <v>48</v>
      </c>
      <c r="E20" t="s">
        <v>9</v>
      </c>
      <c r="F20" t="s">
        <v>50</v>
      </c>
      <c r="G20" t="s">
        <v>51</v>
      </c>
      <c r="H20" t="s">
        <v>52</v>
      </c>
      <c r="I20" t="s">
        <v>54</v>
      </c>
      <c r="J20" t="s">
        <v>13</v>
      </c>
      <c r="K20" t="s">
        <v>14</v>
      </c>
      <c r="L20" t="s">
        <v>15</v>
      </c>
      <c r="M20" t="s">
        <v>17</v>
      </c>
      <c r="N20" t="s">
        <v>18</v>
      </c>
      <c r="O20" t="s">
        <v>19</v>
      </c>
    </row>
    <row r="21" spans="1:37" x14ac:dyDescent="0.2">
      <c r="A21" t="str">
        <f>A4</f>
        <v>МБДОУ Зареченский детский сад  "Родничок"</v>
      </c>
      <c r="B21" s="40">
        <f>B6</f>
        <v>33.712121212121218</v>
      </c>
      <c r="C21">
        <f>F6</f>
        <v>60</v>
      </c>
      <c r="D21" s="40">
        <f>G6</f>
        <v>38.888888888888886</v>
      </c>
      <c r="E21" s="40">
        <f>L6</f>
        <v>0</v>
      </c>
      <c r="F21" s="40">
        <f>N6</f>
        <v>100</v>
      </c>
      <c r="G21" s="40">
        <f>Q6</f>
        <v>100</v>
      </c>
      <c r="H21" s="40">
        <f>R6</f>
        <v>100</v>
      </c>
      <c r="I21" s="40">
        <f>S6</f>
        <v>66.666666666666657</v>
      </c>
      <c r="J21" s="40">
        <f>V6</f>
        <v>88.888888888888886</v>
      </c>
      <c r="K21" s="40">
        <f>X6</f>
        <v>88.888888888888886</v>
      </c>
      <c r="L21" s="40">
        <f>Z6</f>
        <v>11.111111111111111</v>
      </c>
      <c r="M21" s="40">
        <f>AC6</f>
        <v>100</v>
      </c>
      <c r="N21" s="40">
        <f>AE6</f>
        <v>100</v>
      </c>
      <c r="O21" s="40">
        <f>AG6</f>
        <v>100</v>
      </c>
    </row>
    <row r="22" spans="1:37" x14ac:dyDescent="0.2">
      <c r="A22" t="str">
        <f>A9</f>
        <v xml:space="preserve">МБДОУ  Средне-Олёкминский детский сад </v>
      </c>
      <c r="B22" s="40">
        <f>B11</f>
        <v>18.181818181818183</v>
      </c>
      <c r="C22" s="40">
        <f>F11</f>
        <v>30</v>
      </c>
      <c r="D22" s="40">
        <f>G11</f>
        <v>50</v>
      </c>
      <c r="E22" s="40">
        <f>L11</f>
        <v>0</v>
      </c>
      <c r="F22" s="40">
        <f>N11</f>
        <v>100</v>
      </c>
      <c r="G22">
        <f>Q11</f>
        <v>100</v>
      </c>
      <c r="H22">
        <f>R11</f>
        <v>60</v>
      </c>
      <c r="I22" s="40">
        <f>S11</f>
        <v>100</v>
      </c>
      <c r="J22" s="40">
        <f>V11</f>
        <v>100</v>
      </c>
      <c r="K22" s="40">
        <f>X11</f>
        <v>100</v>
      </c>
      <c r="L22" s="40">
        <f>Z11</f>
        <v>0</v>
      </c>
      <c r="M22" s="40">
        <f>AC11</f>
        <v>50</v>
      </c>
      <c r="N22" s="40">
        <f>AE11</f>
        <v>100</v>
      </c>
      <c r="O22" s="40">
        <f>AG11</f>
        <v>100</v>
      </c>
    </row>
    <row r="23" spans="1:37" x14ac:dyDescent="0.2">
      <c r="A23" t="str">
        <f>A14</f>
        <v>МБДОУ Тупикский детский сад  "Солнышко"</v>
      </c>
      <c r="B23" s="40">
        <f>B16</f>
        <v>39.393939393939398</v>
      </c>
      <c r="C23">
        <f>F16</f>
        <v>90</v>
      </c>
      <c r="D23" s="40">
        <f>G16</f>
        <v>44.230769230769226</v>
      </c>
      <c r="E23" s="40">
        <f>L16</f>
        <v>0</v>
      </c>
      <c r="F23" s="40">
        <f>N16</f>
        <v>88.461538461538453</v>
      </c>
      <c r="G23" s="40">
        <f>Q16</f>
        <v>100</v>
      </c>
      <c r="H23" s="40">
        <f>R16</f>
        <v>80</v>
      </c>
      <c r="I23" s="40">
        <f>S16</f>
        <v>100</v>
      </c>
      <c r="J23" s="40">
        <f>V16</f>
        <v>80.769230769230774</v>
      </c>
      <c r="K23" s="40">
        <f>X16</f>
        <v>88.461538461538453</v>
      </c>
      <c r="L23" s="40">
        <f>Z16</f>
        <v>50</v>
      </c>
      <c r="M23" s="40">
        <f>AC16</f>
        <v>88.461538461538453</v>
      </c>
      <c r="N23" s="40">
        <f>AE16</f>
        <v>88.461538461538453</v>
      </c>
      <c r="O23" s="40">
        <f>AG16</f>
        <v>96.15384615384616</v>
      </c>
    </row>
    <row r="24" spans="1:37" x14ac:dyDescent="0.2">
      <c r="B24" s="40"/>
      <c r="C24" s="40"/>
      <c r="D24" s="40"/>
      <c r="E24" s="40"/>
      <c r="F24" s="40"/>
      <c r="I24" s="40"/>
      <c r="J24" s="40"/>
      <c r="K24" s="40"/>
      <c r="L24" s="40"/>
      <c r="M24" s="40"/>
      <c r="N24" s="40"/>
      <c r="O24" s="40"/>
    </row>
    <row r="25" spans="1:37" x14ac:dyDescent="0.2">
      <c r="B25" s="40"/>
      <c r="C25" s="40"/>
      <c r="D25" s="40"/>
      <c r="E25" s="40"/>
      <c r="F25" s="40"/>
      <c r="I25" s="40"/>
      <c r="J25" s="40"/>
      <c r="K25" s="40"/>
      <c r="L25" s="40"/>
      <c r="M25" s="40"/>
      <c r="N25" s="40"/>
      <c r="O25" s="40"/>
    </row>
    <row r="69" spans="1:45" ht="16" x14ac:dyDescent="0.2">
      <c r="W69" s="41" t="s">
        <v>60</v>
      </c>
      <c r="X69" s="41" t="s">
        <v>61</v>
      </c>
      <c r="Y69" s="82" t="s">
        <v>48</v>
      </c>
      <c r="Z69" s="82"/>
      <c r="AA69" s="82"/>
      <c r="AB69" s="82"/>
      <c r="AC69" s="83" t="s">
        <v>63</v>
      </c>
      <c r="AD69" s="83"/>
      <c r="AE69" s="84" t="s">
        <v>54</v>
      </c>
      <c r="AF69" s="84"/>
      <c r="AG69" s="84"/>
      <c r="AH69" s="85" t="s">
        <v>13</v>
      </c>
      <c r="AI69" s="85"/>
      <c r="AJ69" s="85" t="s">
        <v>14</v>
      </c>
      <c r="AK69" s="85"/>
      <c r="AL69" s="85" t="s">
        <v>15</v>
      </c>
      <c r="AM69" s="85"/>
      <c r="AN69" s="86" t="s">
        <v>17</v>
      </c>
      <c r="AO69" s="87"/>
      <c r="AP69" s="86" t="s">
        <v>18</v>
      </c>
      <c r="AQ69" s="87"/>
      <c r="AR69" s="86" t="s">
        <v>19</v>
      </c>
      <c r="AS69" s="87"/>
    </row>
    <row r="70" spans="1:45" ht="409.6" x14ac:dyDescent="0.2">
      <c r="Y70" s="42" t="s">
        <v>26</v>
      </c>
      <c r="Z70" s="43" t="s">
        <v>62</v>
      </c>
      <c r="AA70" s="44" t="s">
        <v>28</v>
      </c>
      <c r="AB70" s="43" t="s">
        <v>62</v>
      </c>
      <c r="AC70" s="45" t="s">
        <v>31</v>
      </c>
      <c r="AD70" s="46" t="s">
        <v>62</v>
      </c>
      <c r="AE70" s="47" t="s">
        <v>34</v>
      </c>
      <c r="AF70" s="47" t="s">
        <v>35</v>
      </c>
      <c r="AG70" s="48" t="s">
        <v>62</v>
      </c>
      <c r="AH70" s="50" t="s">
        <v>36</v>
      </c>
      <c r="AI70" s="49" t="s">
        <v>62</v>
      </c>
      <c r="AJ70" s="50" t="s">
        <v>37</v>
      </c>
      <c r="AK70" s="49" t="s">
        <v>62</v>
      </c>
      <c r="AL70" s="50" t="s">
        <v>38</v>
      </c>
      <c r="AM70" s="49" t="s">
        <v>62</v>
      </c>
      <c r="AN70" s="51" t="s">
        <v>39</v>
      </c>
      <c r="AO70" s="52" t="s">
        <v>62</v>
      </c>
      <c r="AP70" s="51" t="s">
        <v>40</v>
      </c>
      <c r="AQ70" s="52" t="s">
        <v>62</v>
      </c>
      <c r="AR70" s="51" t="s">
        <v>41</v>
      </c>
      <c r="AS70" s="52" t="s">
        <v>62</v>
      </c>
    </row>
    <row r="71" spans="1:45" x14ac:dyDescent="0.2">
      <c r="W71" t="str">
        <f>A4</f>
        <v>МБДОУ Зареченский детский сад  "Родничок"</v>
      </c>
      <c r="X71" s="40">
        <f>AK5</f>
        <v>9</v>
      </c>
      <c r="Y71" s="40">
        <f>G5</f>
        <v>6</v>
      </c>
      <c r="Z71" s="40">
        <f>Y71/X71*100</f>
        <v>66.666666666666657</v>
      </c>
      <c r="AA71" s="40">
        <f>I5</f>
        <v>1</v>
      </c>
      <c r="AB71" s="40">
        <f>AA71/X71*100</f>
        <v>11.111111111111111</v>
      </c>
      <c r="AC71" s="40">
        <f>N5</f>
        <v>9</v>
      </c>
      <c r="AD71" s="40">
        <f>AC71/X71*100</f>
        <v>100</v>
      </c>
      <c r="AE71" s="80">
        <f>S5</f>
        <v>2</v>
      </c>
      <c r="AF71" s="40">
        <f>T5</f>
        <v>3</v>
      </c>
      <c r="AG71" s="40">
        <f>AE71/AF71*100</f>
        <v>66.666666666666657</v>
      </c>
      <c r="AH71" s="40">
        <f>V5</f>
        <v>8</v>
      </c>
      <c r="AI71" s="40">
        <f>AH71/X71*100</f>
        <v>88.888888888888886</v>
      </c>
      <c r="AJ71" s="40">
        <f>X5</f>
        <v>8</v>
      </c>
      <c r="AK71" s="40">
        <f>AJ71/X71*100</f>
        <v>88.888888888888886</v>
      </c>
      <c r="AL71" s="40">
        <f>Z5</f>
        <v>1</v>
      </c>
      <c r="AM71" s="40">
        <f>AL71/X71*100</f>
        <v>11.111111111111111</v>
      </c>
      <c r="AN71" s="40">
        <f>AC5</f>
        <v>9</v>
      </c>
      <c r="AO71" s="40">
        <f>AN71/X71*100</f>
        <v>100</v>
      </c>
      <c r="AP71" s="40">
        <f>AE5</f>
        <v>9</v>
      </c>
      <c r="AQ71" s="40">
        <f>AP71/X71*100</f>
        <v>100</v>
      </c>
      <c r="AR71" s="40">
        <f>AG5</f>
        <v>9</v>
      </c>
      <c r="AS71" s="53">
        <f>AR71/X71*100</f>
        <v>100</v>
      </c>
    </row>
    <row r="72" spans="1:45" x14ac:dyDescent="0.2">
      <c r="W72" t="str">
        <f>A9</f>
        <v xml:space="preserve">МБДОУ  Средне-Олёкминский детский сад </v>
      </c>
      <c r="X72" s="40">
        <f>AK10</f>
        <v>2</v>
      </c>
      <c r="Y72" s="40">
        <f>G10</f>
        <v>2</v>
      </c>
      <c r="Z72" s="40">
        <f t="shared" ref="Z72:Z73" si="0">Y72/X72*100</f>
        <v>100</v>
      </c>
      <c r="AA72" s="40">
        <f>I10</f>
        <v>0</v>
      </c>
      <c r="AB72" s="40">
        <f t="shared" ref="AB72:AB73" si="1">AA72/X72*100</f>
        <v>0</v>
      </c>
      <c r="AC72" s="40">
        <f>N10</f>
        <v>2</v>
      </c>
      <c r="AD72" s="40">
        <f t="shared" ref="AD72:AD73" si="2">AC72/X72*100</f>
        <v>100</v>
      </c>
      <c r="AE72" s="40">
        <f>S10</f>
        <v>1</v>
      </c>
      <c r="AF72" s="40">
        <f>T10</f>
        <v>1</v>
      </c>
      <c r="AG72" s="40">
        <f t="shared" ref="AG72:AG73" si="3">AE72/AF72*100</f>
        <v>100</v>
      </c>
      <c r="AH72" s="40">
        <f>V10</f>
        <v>2</v>
      </c>
      <c r="AI72" s="40">
        <f t="shared" ref="AI72:AI73" si="4">AH72/X72*100</f>
        <v>100</v>
      </c>
      <c r="AJ72" s="40">
        <f>X10</f>
        <v>2</v>
      </c>
      <c r="AK72" s="40">
        <f t="shared" ref="AK72:AK73" si="5">AJ72/X72*100</f>
        <v>100</v>
      </c>
      <c r="AL72" s="40">
        <f>Z10</f>
        <v>0</v>
      </c>
      <c r="AM72" s="40">
        <f t="shared" ref="AM72:AM73" si="6">AL72/X72*100</f>
        <v>0</v>
      </c>
      <c r="AN72">
        <f>AC10</f>
        <v>1</v>
      </c>
      <c r="AO72" s="40">
        <f t="shared" ref="AO72:AO73" si="7">AN72/X72*100</f>
        <v>50</v>
      </c>
      <c r="AP72">
        <f>AE10</f>
        <v>2</v>
      </c>
      <c r="AQ72" s="40">
        <f t="shared" ref="AQ72:AQ73" si="8">AP72/X72*100</f>
        <v>100</v>
      </c>
      <c r="AR72">
        <f>AG10</f>
        <v>2</v>
      </c>
      <c r="AS72" s="40">
        <f t="shared" ref="AS72:AS73" si="9">AR72/X72*100</f>
        <v>100</v>
      </c>
    </row>
    <row r="73" spans="1:45" x14ac:dyDescent="0.2">
      <c r="A73" t="s">
        <v>49</v>
      </c>
      <c r="B73" t="s">
        <v>55</v>
      </c>
      <c r="C73" t="s">
        <v>56</v>
      </c>
      <c r="D73" t="s">
        <v>57</v>
      </c>
      <c r="E73" t="s">
        <v>58</v>
      </c>
      <c r="F73" t="s">
        <v>59</v>
      </c>
      <c r="W73" t="str">
        <f>A14</f>
        <v>МБДОУ Тупикский детский сад  "Солнышко"</v>
      </c>
      <c r="X73" s="40">
        <f>AK15</f>
        <v>26</v>
      </c>
      <c r="Y73" s="40">
        <f>G15</f>
        <v>18</v>
      </c>
      <c r="Z73" s="40">
        <f t="shared" si="0"/>
        <v>69.230769230769226</v>
      </c>
      <c r="AA73" s="40">
        <f>I15</f>
        <v>5</v>
      </c>
      <c r="AB73" s="40">
        <f t="shared" si="1"/>
        <v>19.230769230769234</v>
      </c>
      <c r="AC73" s="40">
        <f>N15</f>
        <v>23</v>
      </c>
      <c r="AD73" s="40">
        <f t="shared" si="2"/>
        <v>88.461538461538453</v>
      </c>
      <c r="AE73" s="40">
        <f>S15</f>
        <v>1</v>
      </c>
      <c r="AF73" s="40">
        <f>T15</f>
        <v>1</v>
      </c>
      <c r="AG73" s="40">
        <f t="shared" si="3"/>
        <v>100</v>
      </c>
      <c r="AH73" s="40">
        <f>V15</f>
        <v>21</v>
      </c>
      <c r="AI73" s="40">
        <f t="shared" si="4"/>
        <v>80.769230769230774</v>
      </c>
      <c r="AJ73" s="40">
        <f>X15</f>
        <v>23</v>
      </c>
      <c r="AK73" s="40">
        <f t="shared" si="5"/>
        <v>88.461538461538453</v>
      </c>
      <c r="AL73" s="40">
        <f>Z15</f>
        <v>13</v>
      </c>
      <c r="AM73" s="40">
        <f t="shared" si="6"/>
        <v>50</v>
      </c>
      <c r="AN73">
        <f>AC15</f>
        <v>23</v>
      </c>
      <c r="AO73" s="40">
        <f t="shared" si="7"/>
        <v>88.461538461538453</v>
      </c>
      <c r="AP73">
        <f>AE15</f>
        <v>23</v>
      </c>
      <c r="AQ73" s="40">
        <f t="shared" si="8"/>
        <v>88.461538461538453</v>
      </c>
      <c r="AR73">
        <f>AG15</f>
        <v>25</v>
      </c>
      <c r="AS73" s="40">
        <f t="shared" si="9"/>
        <v>96.15384615384616</v>
      </c>
    </row>
    <row r="74" spans="1:45" ht="16" customHeight="1" x14ac:dyDescent="0.2">
      <c r="A74" t="str">
        <f>A4</f>
        <v>МБДОУ Зареченский детский сад  "Родничок"</v>
      </c>
      <c r="B74" s="40">
        <f>K8</f>
        <v>43.669191919191924</v>
      </c>
      <c r="C74" s="40">
        <f>P8</f>
        <v>50</v>
      </c>
      <c r="D74" s="40">
        <f>U8</f>
        <v>90</v>
      </c>
      <c r="E74" s="40">
        <f>AB8</f>
        <v>73.333333333333343</v>
      </c>
      <c r="F74" s="40">
        <f>AI8</f>
        <v>100</v>
      </c>
      <c r="L74" t="str">
        <f>A4</f>
        <v>МБДОУ Зареченский детский сад  "Родничок"</v>
      </c>
      <c r="M74" s="40">
        <f>AJ8</f>
        <v>71.40050505050506</v>
      </c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O74" s="40"/>
      <c r="AQ74" s="40"/>
      <c r="AS74" s="40"/>
    </row>
    <row r="75" spans="1:45" x14ac:dyDescent="0.2">
      <c r="A75" t="str">
        <f>A9</f>
        <v xml:space="preserve">МБДОУ  Средне-Олёкминский детский сад </v>
      </c>
      <c r="B75" s="40">
        <f>K13</f>
        <v>34.454545454545453</v>
      </c>
      <c r="C75" s="40">
        <f>P13</f>
        <v>50</v>
      </c>
      <c r="D75" s="40">
        <f>U13</f>
        <v>84</v>
      </c>
      <c r="E75" s="40">
        <f>AB13</f>
        <v>80</v>
      </c>
      <c r="F75" s="40">
        <f>AI13</f>
        <v>85</v>
      </c>
      <c r="L75" t="str">
        <f>A9</f>
        <v xml:space="preserve">МБДОУ  Средне-Олёкминский детский сад </v>
      </c>
      <c r="M75" s="40">
        <f>AJ13</f>
        <v>66.690909090909088</v>
      </c>
      <c r="Z75" s="40"/>
      <c r="AA75" s="40"/>
      <c r="AB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</row>
    <row r="76" spans="1:45" x14ac:dyDescent="0.2">
      <c r="A76" t="str">
        <f>A14</f>
        <v>МБДОУ Тупикский детский сад  "Солнышко"</v>
      </c>
      <c r="B76" s="40">
        <f>K18</f>
        <v>56.510489510489506</v>
      </c>
      <c r="C76" s="40">
        <f>P18</f>
        <v>44.230769230769226</v>
      </c>
      <c r="D76" s="40">
        <f>U18</f>
        <v>92</v>
      </c>
      <c r="E76" s="40">
        <f>AB18</f>
        <v>77.692307692307693</v>
      </c>
      <c r="F76" s="40">
        <f>AI18</f>
        <v>92.307692307692307</v>
      </c>
      <c r="L76" t="str">
        <f>A14</f>
        <v>МБДОУ Тупикский детский сад  "Солнышко"</v>
      </c>
      <c r="M76" s="40">
        <f>AJ18</f>
        <v>72.548251748251744</v>
      </c>
    </row>
    <row r="77" spans="1:45" x14ac:dyDescent="0.2">
      <c r="B77" s="40"/>
      <c r="C77" s="40"/>
      <c r="D77" s="40"/>
      <c r="E77" s="40"/>
      <c r="F77" s="40"/>
      <c r="M77" s="40">
        <f>(M74+M75+M76)/3</f>
        <v>70.213221963221955</v>
      </c>
    </row>
    <row r="78" spans="1:45" x14ac:dyDescent="0.2">
      <c r="B78" s="40"/>
      <c r="E78" s="40"/>
      <c r="F78" s="40"/>
      <c r="M78" s="40"/>
    </row>
    <row r="79" spans="1:45" x14ac:dyDescent="0.2">
      <c r="M79" s="40"/>
    </row>
    <row r="80" spans="1:45" x14ac:dyDescent="0.2">
      <c r="M80" s="40"/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L74:M76">
    <sortCondition ref="M74"/>
  </sortState>
  <mergeCells count="116">
    <mergeCell ref="S18:T18"/>
    <mergeCell ref="B18:E18"/>
    <mergeCell ref="G18:J18"/>
    <mergeCell ref="N18:O18"/>
    <mergeCell ref="V18:W18"/>
    <mergeCell ref="X18:Y18"/>
    <mergeCell ref="X17:Y17"/>
    <mergeCell ref="Z17:AA17"/>
    <mergeCell ref="AC17:AD17"/>
    <mergeCell ref="Z18:AA18"/>
    <mergeCell ref="AC18:AD18"/>
    <mergeCell ref="AE17:AF17"/>
    <mergeCell ref="AG17:AH17"/>
    <mergeCell ref="A14:AJ14"/>
    <mergeCell ref="B16:E16"/>
    <mergeCell ref="G16:J16"/>
    <mergeCell ref="N16:O16"/>
    <mergeCell ref="V16:W16"/>
    <mergeCell ref="X16:Y16"/>
    <mergeCell ref="Z16:AA16"/>
    <mergeCell ref="AC16:AD16"/>
    <mergeCell ref="AE16:AF16"/>
    <mergeCell ref="AG16:AH16"/>
    <mergeCell ref="B17:E17"/>
    <mergeCell ref="G17:J17"/>
    <mergeCell ref="N17:O17"/>
    <mergeCell ref="V17:W17"/>
    <mergeCell ref="AE18:AF18"/>
    <mergeCell ref="AG18:AH18"/>
    <mergeCell ref="A1:A2"/>
    <mergeCell ref="B1:K1"/>
    <mergeCell ref="L1:P1"/>
    <mergeCell ref="Q1:U1"/>
    <mergeCell ref="A4:AJ4"/>
    <mergeCell ref="AC8:AD8"/>
    <mergeCell ref="AE8:AF8"/>
    <mergeCell ref="AG8:AH8"/>
    <mergeCell ref="AE7:AF7"/>
    <mergeCell ref="AG7:AH7"/>
    <mergeCell ref="Z8:AA8"/>
    <mergeCell ref="B8:E8"/>
    <mergeCell ref="G8:J8"/>
    <mergeCell ref="N8:O8"/>
    <mergeCell ref="V8:W8"/>
    <mergeCell ref="V1:AB1"/>
    <mergeCell ref="AJ1:AJ2"/>
    <mergeCell ref="B6:E6"/>
    <mergeCell ref="G6:J6"/>
    <mergeCell ref="N6:O6"/>
    <mergeCell ref="S6:T6"/>
    <mergeCell ref="V6:W6"/>
    <mergeCell ref="Z6:AA6"/>
    <mergeCell ref="AC6:AD6"/>
    <mergeCell ref="AE6:AF6"/>
    <mergeCell ref="AG6:AH6"/>
    <mergeCell ref="X7:Y7"/>
    <mergeCell ref="X6:Y6"/>
    <mergeCell ref="Z7:AA7"/>
    <mergeCell ref="AC7:AD7"/>
    <mergeCell ref="G7:J7"/>
    <mergeCell ref="N7:O7"/>
    <mergeCell ref="S7:T7"/>
    <mergeCell ref="AK1:AK2"/>
    <mergeCell ref="B2:E2"/>
    <mergeCell ref="G2:J2"/>
    <mergeCell ref="N2:O2"/>
    <mergeCell ref="S2:T2"/>
    <mergeCell ref="V2:W2"/>
    <mergeCell ref="X2:Y2"/>
    <mergeCell ref="Z2:AA2"/>
    <mergeCell ref="AC2:AD2"/>
    <mergeCell ref="AC1:AI1"/>
    <mergeCell ref="AE2:AF2"/>
    <mergeCell ref="AG2:AH2"/>
    <mergeCell ref="V7:W7"/>
    <mergeCell ref="S8:T8"/>
    <mergeCell ref="A9:AJ9"/>
    <mergeCell ref="B11:E11"/>
    <mergeCell ref="G11:J11"/>
    <mergeCell ref="N11:O11"/>
    <mergeCell ref="V11:W11"/>
    <mergeCell ref="X11:Y11"/>
    <mergeCell ref="Z11:AA11"/>
    <mergeCell ref="AC11:AD11"/>
    <mergeCell ref="AE11:AF11"/>
    <mergeCell ref="AG11:AH11"/>
    <mergeCell ref="X8:Y8"/>
    <mergeCell ref="B7:E7"/>
    <mergeCell ref="AG12:AH12"/>
    <mergeCell ref="B13:E13"/>
    <mergeCell ref="G13:J13"/>
    <mergeCell ref="N13:O13"/>
    <mergeCell ref="V13:W13"/>
    <mergeCell ref="X13:Y13"/>
    <mergeCell ref="Z13:AA13"/>
    <mergeCell ref="AC13:AD13"/>
    <mergeCell ref="AE13:AF13"/>
    <mergeCell ref="AG13:AH13"/>
    <mergeCell ref="S13:T13"/>
    <mergeCell ref="B12:E12"/>
    <mergeCell ref="G12:J12"/>
    <mergeCell ref="N12:O12"/>
    <mergeCell ref="V12:W12"/>
    <mergeCell ref="Z12:AA12"/>
    <mergeCell ref="AC12:AD12"/>
    <mergeCell ref="AE12:AF12"/>
    <mergeCell ref="X12:Y12"/>
    <mergeCell ref="Y69:AB69"/>
    <mergeCell ref="AC69:AD69"/>
    <mergeCell ref="AE69:AG69"/>
    <mergeCell ref="AH69:AI69"/>
    <mergeCell ref="AJ69:AK69"/>
    <mergeCell ref="AL69:AM69"/>
    <mergeCell ref="AN69:AO69"/>
    <mergeCell ref="AP69:AQ69"/>
    <mergeCell ref="AR69:AS6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Мониторинг</dc:title>
  <dc:subject/>
  <dc:creator>Anton Sychev</dc:creator>
  <cp:keywords/>
  <dc:description/>
  <cp:lastModifiedBy>Microsoft Office User</cp:lastModifiedBy>
  <dcterms:created xsi:type="dcterms:W3CDTF">2019-08-06T00:16:54Z</dcterms:created>
  <dcterms:modified xsi:type="dcterms:W3CDTF">2019-09-11T13:14:33Z</dcterms:modified>
  <cp:category/>
</cp:coreProperties>
</file>